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1"/>
  </bookViews>
  <sheets>
    <sheet name="доходи" sheetId="1" r:id="rId1"/>
    <sheet name="Дод2" sheetId="2" r:id="rId2"/>
  </sheets>
  <definedNames>
    <definedName name="_xlnm.Print_Titles" localSheetId="1">'Дод2'!$10:$11</definedName>
    <definedName name="_xlnm.Print_Titles" localSheetId="0">'доходи'!$10:$10</definedName>
  </definedNames>
  <calcPr fullCalcOnLoad="1"/>
</workbook>
</file>

<file path=xl/sharedStrings.xml><?xml version="1.0" encoding="utf-8"?>
<sst xmlns="http://schemas.openxmlformats.org/spreadsheetml/2006/main" count="388" uniqueCount="265">
  <si>
    <t>Код</t>
  </si>
  <si>
    <t>Державне управління</t>
  </si>
  <si>
    <t>Освіта</t>
  </si>
  <si>
    <t>(грн.)</t>
  </si>
  <si>
    <t>Загальний фонд</t>
  </si>
  <si>
    <t>% виконання</t>
  </si>
  <si>
    <t>Спеціальний фонд</t>
  </si>
  <si>
    <t>РАЗОМ ВИДАТКІВ ЗАГАЛЬНОГО ТА СПЕЦІАЛЬНОГО ФОНДУ</t>
  </si>
  <si>
    <t>РАЗОМ ДОХОДІВ ЗАГАЛЬНОГО ТА СПЕЦІАЛЬНОГО ФОНДУ</t>
  </si>
  <si>
    <t>РАЗОМ ДОХОДІВ ЗАГАЛЬНОГО ФОНДУ</t>
  </si>
  <si>
    <t>РАЗОМ ДОХОДІВ СПЕЦІАЛЬНОГО ФОНДУ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</si>
  <si>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</si>
  <si>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</si>
  <si>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Пальне</t>
  </si>
  <si>
    <t>Плата за надання інших адміністративних послуг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</si>
  <si>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</si>
  <si>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</si>
  <si>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</si>
  <si>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</si>
  <si>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</si>
  <si>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</si>
  <si>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01</t>
  </si>
  <si>
    <t>Зачепилівська селищна рада  (головний розпорядник)</t>
  </si>
  <si>
    <t>0100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</si>
  <si>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</si>
  <si>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</si>
  <si>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</si>
  <si>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1010</t>
  </si>
  <si>
    <t>Надання дошкільної освіти</t>
  </si>
  <si>
    <t>3104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</si>
  <si>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</si>
  <si>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</si>
  <si>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</si>
  <si>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</si>
  <si>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</si>
  <si>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</si>
  <si>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</si>
  <si>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</si>
  <si>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</si>
  <si>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</si>
  <si>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</si>
  <si>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</si>
  <si>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</si>
  <si>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</si>
  <si>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</si>
  <si>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</si>
  <si>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</si>
  <si>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</si>
  <si>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7130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</si>
  <si>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</si>
  <si>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</si>
  <si>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</si>
  <si>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</si>
  <si>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</si>
  <si>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</si>
  <si>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</si>
  <si>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</si>
  <si>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</si>
  <si>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</si>
  <si>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0160</t>
  </si>
  <si>
    <t>Забезпечення діяльності інших закладів у сфері освіти</t>
  </si>
  <si>
    <t>Інші програми та заходи у сфері освіти</t>
  </si>
  <si>
    <t>10</t>
  </si>
  <si>
    <t>4081</t>
  </si>
  <si>
    <t>Забезпечення діяльності інших закладів в галузі культури і мистецтва</t>
  </si>
  <si>
    <t>8311</t>
  </si>
  <si>
    <t>Охорона та раціональне використання природних ресурсів</t>
  </si>
  <si>
    <t>Селищний голова</t>
  </si>
  <si>
    <t>Найменування видатків згідно з бюджетною класифікацією</t>
  </si>
  <si>
    <t>відхилення,
+ -</t>
  </si>
  <si>
    <t>5=4/3*100</t>
  </si>
  <si>
    <t>6=4-3</t>
  </si>
  <si>
    <t>Найменування доходів згідно із бюджетною класифікацією</t>
  </si>
  <si>
    <t>відхилення, 
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</si>
  <si>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</si>
  <si>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</si>
  <si>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</si>
  <si>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</si>
  <si>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</si>
  <si>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</si>
  <si>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</si>
  <si>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</si>
  <si>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</si>
  <si>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</si>
  <si>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</si>
  <si>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</si>
  <si>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Місцеві податки </t>
  </si>
  <si>
    <t>Податок на майно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</si>
  <si>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</si>
  <si>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</si>
  <si>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</si>
  <si>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</si>
  <si>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</si>
  <si>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</si>
  <si>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</si>
  <si>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</si>
  <si>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</si>
  <si>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</si>
  <si>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</si>
  <si>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</si>
  <si>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</si>
  <si>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</si>
  <si>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</si>
  <si>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</si>
  <si>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</si>
  <si>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</si>
  <si>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</si>
  <si>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Всього без урахування трансферт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</si>
  <si>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</si>
  <si>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</si>
  <si>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</si>
  <si>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</si>
  <si>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</si>
  <si>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</si>
  <si>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</si>
  <si>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Інші джерела власних надходжень бюджетних установ  </t>
  </si>
  <si>
    <t>Благодійні внески, гранти та дарунки </t>
  </si>
  <si>
    <t>Субвенція з місцевого бюджету на виконання інвестиційних проектів</t>
  </si>
  <si>
    <t>Надання позашкільної освіти закладами позашкільної освіти, заходи із позашкільної роботи з дітьми</t>
  </si>
  <si>
    <t>37</t>
  </si>
  <si>
    <t>Олена ПЕТРЕНКО</t>
  </si>
  <si>
    <t>Додаток 2</t>
  </si>
  <si>
    <t>Додаток 1</t>
  </si>
  <si>
    <t>2000</t>
  </si>
  <si>
    <t>Охорона здоров’я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</si>
  <si>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</si>
  <si>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</si>
  <si>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</si>
  <si>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</si>
  <si>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</si>
  <si>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</si>
  <si>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</si>
  <si>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</si>
  <si>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</si>
  <si>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</si>
  <si>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</si>
  <si>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7000</t>
  </si>
  <si>
    <t>Економічна діяльність</t>
  </si>
  <si>
    <t>Здійснення  заходів із землеустрою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</si>
  <si>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</si>
  <si>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</si>
  <si>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1031</t>
  </si>
  <si>
    <t>1070</t>
  </si>
  <si>
    <t>1141</t>
  </si>
  <si>
    <t>1142</t>
  </si>
  <si>
    <t>1160</t>
  </si>
  <si>
    <t>Забезпечення діяльності центрів професійного розвитку педагогічних працівників</t>
  </si>
  <si>
    <t>Відділ культури і туризму Зачепилівської селищної ради (головний розпорядник)</t>
  </si>
  <si>
    <t>1080</t>
  </si>
  <si>
    <t>9000</t>
  </si>
  <si>
    <t>Міжбюджетні трансферти</t>
  </si>
  <si>
    <t>"Про затвердження звіту про виконання</t>
  </si>
  <si>
    <t>8000</t>
  </si>
  <si>
    <t>Інша діяльність</t>
  </si>
  <si>
    <t>Рентна плата за користування надрами для видобування газового конденсату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</si>
  <si>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</si>
  <si>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Надання спеціалізованої освіти мистецькими школами</t>
  </si>
  <si>
    <t>ВСЬОГО ЗАГАЛЬНИЙ ФОНД:</t>
  </si>
  <si>
    <t>8110</t>
  </si>
  <si>
    <t>Заходи із запобігання та ліквідації надзвичайних ситуацій та наслідків стихійного лиха</t>
  </si>
  <si>
    <t>ВСЬОГО СПЕЦІАЛЬНИЙ ФОНД: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</si>
  <si>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</si>
  <si>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Інші дотації з місцевого бюджету</t>
  </si>
  <si>
    <t>2142</t>
  </si>
  <si>
    <t>Програми і централізовані заходи боротьби з туберкульозом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</si>
  <si>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</si>
  <si>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</si>
  <si>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Фінансовий відділ Зачепилівської селищної ради (головний розпорядник)</t>
  </si>
  <si>
    <t xml:space="preserve"> бюджету Зачепилівської селищної</t>
  </si>
  <si>
    <t>Звіт про виконання видаткової частини бюджету Зачепилівської селищної</t>
  </si>
  <si>
    <t xml:space="preserve"> бюджету селищної територіальної </t>
  </si>
  <si>
    <t>Кошик</t>
  </si>
  <si>
    <t>5=4-3</t>
  </si>
  <si>
    <t>6=4/3*100</t>
  </si>
  <si>
    <t>1</t>
  </si>
  <si>
    <t>11010100</t>
  </si>
  <si>
    <t>11010200</t>
  </si>
  <si>
    <t>11010400</t>
  </si>
  <si>
    <t>11010500</t>
  </si>
  <si>
    <t>Податок на доходи фізичних осіб у вигляді мінімального податкового зобов’язання, що підлягає сплаті фізичними особами</t>
  </si>
  <si>
    <t>2</t>
  </si>
  <si>
    <t>11020200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</si>
  <si>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</si>
  <si>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</si>
  <si>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</si>
  <si>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</si>
  <si>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</si>
  <si>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</si>
  <si>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</si>
  <si>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</si>
  <si>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</si>
  <si>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</si>
  <si>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14021900</t>
  </si>
  <si>
    <t>14031900</t>
  </si>
  <si>
    <t>Акцизний податок з реалізації суб`єктами господарювання роздрібної торгівлі підакцизних товарів 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</si>
  <si>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</si>
  <si>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</si>
  <si>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</si>
  <si>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</si>
  <si>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</si>
  <si>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</si>
  <si>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</si>
  <si>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</si>
  <si>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</si>
  <si>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</si>
  <si>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</si>
  <si>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</si>
  <si>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</si>
  <si>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</si>
  <si>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</si>
  <si>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</si>
  <si>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</si>
  <si>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</si>
  <si>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</si>
  <si>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</si>
  <si>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</si>
  <si>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</si>
  <si>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</si>
  <si>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</si>
  <si>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</si>
  <si>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</si>
  <si>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</si>
  <si>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</si>
  <si>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</si>
  <si>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</si>
  <si>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</si>
  <si>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</si>
  <si>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</si>
  <si>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</si>
  <si>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</si>
  <si>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22090200</t>
  </si>
  <si>
    <t>22090400</t>
  </si>
  <si>
    <t>24060300</t>
  </si>
  <si>
    <t>41020100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</si>
  <si>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</si>
  <si>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</t>
  </si>
  <si>
    <t>41033900</t>
  </si>
  <si>
    <t>Освітня субвенція з державного бюджету місцевим бюджетам</t>
  </si>
  <si>
    <t>41040200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</si>
  <si>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</si>
  <si>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</si>
  <si>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41053900</t>
  </si>
  <si>
    <t/>
  </si>
  <si>
    <t>Всього без урахування трансфертів</t>
  </si>
  <si>
    <t>19010100</t>
  </si>
  <si>
    <t>19010300</t>
  </si>
  <si>
    <t>25010100</t>
  </si>
  <si>
    <t>25010200</t>
  </si>
  <si>
    <t>25020100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</si>
  <si>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</si>
  <si>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</si>
  <si>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</si>
  <si>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територіальної громади за І квартал 2024 року"</t>
  </si>
  <si>
    <t>територіальної громади за І квартал 2024 рік за функціональною структурою</t>
  </si>
  <si>
    <t>Виконано за І квартал 2024 рік</t>
  </si>
  <si>
    <t>Уточнений план на І квартал 2024 року</t>
  </si>
  <si>
    <t>3035</t>
  </si>
  <si>
    <t>Компенсаційні виплати за пільговий проїзд окремих категорій громадян на залізничному транспорті</t>
  </si>
  <si>
    <t>Уточнений план на 2024 рік</t>
  </si>
  <si>
    <t>громади за І квартал 2024 року"</t>
  </si>
  <si>
    <t>Звіт про виконання доходної частини бюджету Зачепилівської селищної територіальної громади за І квартал 2024 року</t>
  </si>
  <si>
    <t>Затверджено  з урахуванням змін на  І квартал 2024 року</t>
  </si>
  <si>
    <t>Виконано за І квартал 2024 року</t>
  </si>
  <si>
    <t>до рішення ХLVI сесії VIІІ скликання</t>
  </si>
  <si>
    <t>від 28 травня 2024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</si>
</sst>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0.00"/>
    <numFmt numFmtId="203" formatCode="#,##0.0"/>
    <numFmt numFmtId="204" formatCode="#,##0.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#0.00\ %"/>
    <numFmt numFmtId="214" formatCode="#0.0"/>
    <numFmt numFmtId="215" formatCode="#0.0\ %"/>
    <numFmt numFmtId="216" formatCode="0.0000000"/>
    <numFmt numFmtId="217" formatCode="0.000000"/>
    <numFmt numFmtId="218" formatCode="0.00000"/>
    <numFmt numFmtId="219" formatCode="0.0000"/>
    <numFmt numFmtId="220" formatCode="#0"/>
  </numFmts>
  <fonts count="63">
    <font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203" fontId="4" fillId="33" borderId="17" xfId="0" applyNumberFormat="1" applyFont="1" applyFill="1" applyBorder="1" applyAlignment="1" applyProtection="1">
      <alignment horizontal="center" vertical="center" wrapText="1"/>
      <protection/>
    </xf>
    <xf numFmtId="203" fontId="5" fillId="33" borderId="17" xfId="0" applyNumberFormat="1" applyFont="1" applyFill="1" applyBorder="1" applyAlignment="1" applyProtection="1">
      <alignment horizontal="center" vertical="center" wrapText="1"/>
      <protection/>
    </xf>
    <xf numFmtId="203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202" fontId="16" fillId="0" borderId="0" xfId="0" applyNumberFormat="1" applyFont="1" applyFill="1" applyBorder="1" applyAlignment="1" applyProtection="1">
      <alignment horizontal="right" vertical="top" wrapText="1"/>
      <protection/>
    </xf>
    <xf numFmtId="203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203" fontId="4" fillId="35" borderId="17" xfId="0" applyNumberFormat="1" applyFont="1" applyFill="1" applyBorder="1" applyAlignment="1" applyProtection="1">
      <alignment horizontal="center" vertical="center" wrapText="1"/>
      <protection/>
    </xf>
    <xf numFmtId="203" fontId="8" fillId="36" borderId="18" xfId="0" applyNumberFormat="1" applyFont="1" applyFill="1" applyBorder="1" applyAlignment="1" applyProtection="1">
      <alignment horizontal="center" vertical="center" wrapText="1"/>
      <protection/>
    </xf>
    <xf numFmtId="4" fontId="8" fillId="36" borderId="19" xfId="0" applyNumberFormat="1" applyFont="1" applyFill="1" applyBorder="1" applyAlignment="1" applyProtection="1">
      <alignment horizontal="center" vertical="center" wrapText="1"/>
      <protection/>
    </xf>
    <xf numFmtId="4" fontId="17" fillId="37" borderId="17" xfId="0" applyNumberFormat="1" applyFont="1" applyFill="1" applyBorder="1" applyAlignment="1" applyProtection="1">
      <alignment horizontal="center" vertical="center" wrapText="1"/>
      <protection/>
    </xf>
    <xf numFmtId="203" fontId="8" fillId="38" borderId="20" xfId="0" applyNumberFormat="1" applyFont="1" applyFill="1" applyBorder="1" applyAlignment="1" applyProtection="1">
      <alignment horizontal="center" vertical="center" wrapText="1"/>
      <protection/>
    </xf>
    <xf numFmtId="4" fontId="8" fillId="38" borderId="21" xfId="0" applyNumberFormat="1" applyFont="1" applyFill="1" applyBorder="1" applyAlignment="1" applyProtection="1">
      <alignment horizontal="center" vertical="center" wrapText="1"/>
      <protection/>
    </xf>
    <xf numFmtId="4" fontId="4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35" borderId="17" xfId="0" applyNumberFormat="1" applyFont="1" applyFill="1" applyBorder="1" applyAlignment="1" applyProtection="1">
      <alignment horizontal="center" vertical="center" wrapText="1"/>
      <protection/>
    </xf>
    <xf numFmtId="203" fontId="5" fillId="36" borderId="17" xfId="0" applyNumberFormat="1" applyFont="1" applyFill="1" applyBorder="1" applyAlignment="1" applyProtection="1">
      <alignment horizontal="center" vertical="center" wrapText="1"/>
      <protection/>
    </xf>
    <xf numFmtId="4" fontId="5" fillId="36" borderId="17" xfId="0" applyNumberFormat="1" applyFont="1" applyFill="1" applyBorder="1" applyAlignment="1" applyProtection="1">
      <alignment horizontal="center" vertical="center" wrapText="1"/>
      <protection/>
    </xf>
    <xf numFmtId="4" fontId="17" fillId="39" borderId="20" xfId="0" applyNumberFormat="1" applyFont="1" applyFill="1" applyBorder="1" applyAlignment="1" applyProtection="1">
      <alignment horizontal="center" vertical="center" wrapText="1"/>
      <protection/>
    </xf>
    <xf numFmtId="4" fontId="8" fillId="37" borderId="17" xfId="0" applyNumberFormat="1" applyFont="1" applyFill="1" applyBorder="1" applyAlignment="1" applyProtection="1">
      <alignment horizontal="center" vertical="center" wrapText="1"/>
      <protection/>
    </xf>
    <xf numFmtId="4" fontId="8" fillId="39" borderId="20" xfId="0" applyNumberFormat="1" applyFont="1" applyFill="1" applyBorder="1" applyAlignment="1" applyProtection="1">
      <alignment horizontal="center" vertical="center" wrapText="1"/>
      <protection/>
    </xf>
    <xf numFmtId="0" fontId="18" fillId="40" borderId="17" xfId="0" applyFont="1" applyFill="1" applyBorder="1" applyAlignment="1" applyProtection="1">
      <alignment horizontal="center" vertical="top" wrapText="1"/>
      <protection/>
    </xf>
    <xf numFmtId="4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65">
      <alignment/>
      <protection/>
    </xf>
    <xf numFmtId="0" fontId="1" fillId="0" borderId="0" xfId="65" applyFont="1" applyAlignment="1">
      <alignment/>
      <protection/>
    </xf>
    <xf numFmtId="0" fontId="23" fillId="0" borderId="0" xfId="65" applyFont="1">
      <alignment/>
      <protection/>
    </xf>
    <xf numFmtId="0" fontId="1" fillId="0" borderId="0" xfId="65" applyFont="1" applyAlignment="1">
      <alignment horizontal="center"/>
      <protection/>
    </xf>
    <xf numFmtId="0" fontId="24" fillId="0" borderId="0" xfId="65" applyFont="1" applyAlignment="1">
      <alignment horizontal="center"/>
      <protection/>
    </xf>
    <xf numFmtId="0" fontId="22" fillId="0" borderId="0" xfId="65" applyBorder="1">
      <alignment/>
      <protection/>
    </xf>
    <xf numFmtId="0" fontId="22" fillId="41" borderId="23" xfId="65" applyFill="1" applyBorder="1" applyAlignment="1">
      <alignment horizontal="center" wrapText="1"/>
      <protection/>
    </xf>
    <xf numFmtId="0" fontId="25" fillId="0" borderId="24" xfId="65" applyFont="1" applyBorder="1" applyAlignment="1" applyProtection="1">
      <alignment horizontal="center" vertical="center" wrapText="1"/>
      <protection locked="0"/>
    </xf>
    <xf numFmtId="0" fontId="25" fillId="0" borderId="25" xfId="65" applyFont="1" applyBorder="1" applyAlignment="1" applyProtection="1">
      <alignment horizontal="center" vertical="center" wrapText="1"/>
      <protection locked="0"/>
    </xf>
    <xf numFmtId="0" fontId="25" fillId="0" borderId="26" xfId="65" applyFont="1" applyBorder="1" applyAlignment="1" applyProtection="1">
      <alignment horizontal="center" vertical="center" wrapText="1"/>
      <protection locked="0"/>
    </xf>
    <xf numFmtId="0" fontId="25" fillId="0" borderId="0" xfId="65" applyFont="1" applyBorder="1" applyAlignment="1" applyProtection="1">
      <alignment horizontal="center" vertical="center" wrapText="1"/>
      <protection locked="0"/>
    </xf>
    <xf numFmtId="0" fontId="25" fillId="0" borderId="27" xfId="65" applyFont="1" applyBorder="1" applyAlignment="1" applyProtection="1">
      <alignment horizontal="center" vertical="center" wrapText="1"/>
      <protection locked="0"/>
    </xf>
    <xf numFmtId="0" fontId="25" fillId="0" borderId="28" xfId="65" applyFont="1" applyBorder="1" applyAlignment="1" applyProtection="1">
      <alignment horizontal="center" vertical="center" wrapText="1"/>
      <protection locked="0"/>
    </xf>
    <xf numFmtId="0" fontId="25" fillId="0" borderId="29" xfId="65" applyFont="1" applyBorder="1" applyAlignment="1" applyProtection="1">
      <alignment horizontal="center" vertical="center" wrapText="1"/>
      <protection locked="0"/>
    </xf>
    <xf numFmtId="0" fontId="25" fillId="0" borderId="30" xfId="65" applyFont="1" applyBorder="1" applyAlignment="1" applyProtection="1">
      <alignment horizontal="center" vertical="center" wrapText="1"/>
      <protection locked="0"/>
    </xf>
    <xf numFmtId="0" fontId="22" fillId="41" borderId="31" xfId="65" applyFill="1" applyBorder="1" applyAlignment="1">
      <alignment horizontal="center" wrapText="1"/>
      <protection/>
    </xf>
    <xf numFmtId="0" fontId="23" fillId="41" borderId="31" xfId="65" applyFont="1" applyFill="1" applyBorder="1" applyAlignment="1">
      <alignment horizontal="center" wrapText="1"/>
      <protection/>
    </xf>
    <xf numFmtId="0" fontId="8" fillId="33" borderId="32" xfId="65" applyFont="1" applyFill="1" applyBorder="1" applyAlignment="1" applyProtection="1">
      <alignment horizontal="center" vertical="center" wrapText="1"/>
      <protection locked="0"/>
    </xf>
    <xf numFmtId="0" fontId="8" fillId="33" borderId="17" xfId="65" applyFont="1" applyFill="1" applyBorder="1" applyAlignment="1" applyProtection="1">
      <alignment horizontal="center" vertical="center" wrapText="1"/>
      <protection locked="0"/>
    </xf>
    <xf numFmtId="2" fontId="25" fillId="33" borderId="17" xfId="65" applyNumberFormat="1" applyFont="1" applyFill="1" applyBorder="1" applyAlignment="1" applyProtection="1">
      <alignment horizontal="center" vertical="center" wrapText="1"/>
      <protection locked="0"/>
    </xf>
    <xf numFmtId="2" fontId="25" fillId="33" borderId="17" xfId="65" applyNumberFormat="1" applyFont="1" applyFill="1" applyBorder="1" applyAlignment="1" applyProtection="1">
      <alignment vertical="center" wrapText="1"/>
      <protection locked="0"/>
    </xf>
    <xf numFmtId="2" fontId="25" fillId="33" borderId="22" xfId="6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5" applyFont="1">
      <alignment/>
      <protection/>
    </xf>
    <xf numFmtId="0" fontId="8" fillId="0" borderId="32" xfId="65" applyFont="1" applyFill="1" applyBorder="1" applyAlignment="1" applyProtection="1">
      <alignment horizontal="center" vertical="center" wrapText="1"/>
      <protection locked="0"/>
    </xf>
    <xf numFmtId="0" fontId="8" fillId="0" borderId="17" xfId="65" applyFont="1" applyFill="1" applyBorder="1" applyAlignment="1" applyProtection="1">
      <alignment horizontal="center" vertical="center" wrapText="1"/>
      <protection locked="0"/>
    </xf>
    <xf numFmtId="2" fontId="25" fillId="0" borderId="17" xfId="65" applyNumberFormat="1" applyFont="1" applyFill="1" applyBorder="1" applyAlignment="1" applyProtection="1">
      <alignment horizontal="center" vertical="center" wrapText="1"/>
      <protection locked="0"/>
    </xf>
    <xf numFmtId="2" fontId="25" fillId="0" borderId="22" xfId="65" applyNumberFormat="1" applyFont="1" applyFill="1" applyBorder="1" applyAlignment="1" applyProtection="1">
      <alignment horizontal="center" vertical="center" wrapText="1"/>
      <protection locked="0"/>
    </xf>
    <xf numFmtId="202" fontId="25" fillId="0" borderId="17" xfId="65" applyNumberFormat="1" applyFont="1" applyFill="1" applyBorder="1" applyAlignment="1" applyProtection="1">
      <alignment horizontal="center" vertical="center" wrapText="1"/>
      <protection locked="0"/>
    </xf>
    <xf numFmtId="202" fontId="23" fillId="0" borderId="31" xfId="65" applyNumberFormat="1" applyFont="1" applyBorder="1">
      <alignment/>
      <protection/>
    </xf>
    <xf numFmtId="202" fontId="25" fillId="0" borderId="33" xfId="65" applyNumberFormat="1" applyFont="1" applyBorder="1" applyAlignment="1">
      <alignment horizontal="center"/>
      <protection/>
    </xf>
    <xf numFmtId="202" fontId="25" fillId="0" borderId="34" xfId="65" applyNumberFormat="1" applyFont="1" applyBorder="1" applyAlignment="1">
      <alignment wrapText="1"/>
      <protection/>
    </xf>
    <xf numFmtId="202" fontId="25" fillId="0" borderId="34" xfId="65" applyNumberFormat="1" applyFont="1" applyBorder="1" applyAlignment="1">
      <alignment horizontal="center"/>
      <protection/>
    </xf>
    <xf numFmtId="202" fontId="25" fillId="0" borderId="35" xfId="65" applyNumberFormat="1" applyFont="1" applyBorder="1" applyAlignment="1">
      <alignment horizontal="center"/>
      <protection/>
    </xf>
    <xf numFmtId="202" fontId="25" fillId="0" borderId="23" xfId="65" applyNumberFormat="1" applyFont="1" applyBorder="1" applyAlignment="1">
      <alignment wrapText="1"/>
      <protection/>
    </xf>
    <xf numFmtId="202" fontId="25" fillId="0" borderId="23" xfId="65" applyNumberFormat="1" applyFont="1" applyBorder="1" applyAlignment="1">
      <alignment horizontal="center"/>
      <protection/>
    </xf>
    <xf numFmtId="220" fontId="25" fillId="0" borderId="36" xfId="65" applyNumberFormat="1" applyFont="1" applyBorder="1" applyAlignment="1">
      <alignment horizontal="center"/>
      <protection/>
    </xf>
    <xf numFmtId="202" fontId="25" fillId="0" borderId="0" xfId="65" applyNumberFormat="1" applyFont="1" applyBorder="1" applyAlignment="1">
      <alignment wrapText="1"/>
      <protection/>
    </xf>
    <xf numFmtId="0" fontId="8" fillId="42" borderId="32" xfId="65" applyFont="1" applyFill="1" applyBorder="1" applyAlignment="1" applyProtection="1">
      <alignment horizontal="center" vertical="center" wrapText="1"/>
      <protection locked="0"/>
    </xf>
    <xf numFmtId="0" fontId="8" fillId="42" borderId="17" xfId="65" applyFont="1" applyFill="1" applyBorder="1" applyAlignment="1" applyProtection="1">
      <alignment horizontal="center" vertical="center" wrapText="1"/>
      <protection locked="0"/>
    </xf>
    <xf numFmtId="202" fontId="8" fillId="0" borderId="23" xfId="65" applyNumberFormat="1" applyFont="1" applyBorder="1" applyAlignment="1">
      <alignment horizontal="center"/>
      <protection/>
    </xf>
    <xf numFmtId="2" fontId="8" fillId="0" borderId="17" xfId="65" applyNumberFormat="1" applyFont="1" applyFill="1" applyBorder="1" applyAlignment="1" applyProtection="1">
      <alignment vertical="center" wrapText="1"/>
      <protection locked="0"/>
    </xf>
    <xf numFmtId="2" fontId="8" fillId="0" borderId="22" xfId="65" applyNumberFormat="1" applyFont="1" applyFill="1" applyBorder="1" applyAlignment="1" applyProtection="1">
      <alignment horizontal="center" vertical="center" wrapText="1"/>
      <protection locked="0"/>
    </xf>
    <xf numFmtId="2" fontId="25" fillId="0" borderId="17" xfId="65" applyNumberFormat="1" applyFont="1" applyFill="1" applyBorder="1" applyAlignment="1" applyProtection="1">
      <alignment vertical="center" wrapText="1"/>
      <protection locked="0"/>
    </xf>
    <xf numFmtId="202" fontId="8" fillId="0" borderId="37" xfId="65" applyNumberFormat="1" applyFont="1" applyBorder="1" applyAlignment="1">
      <alignment horizontal="center"/>
      <protection/>
    </xf>
    <xf numFmtId="202" fontId="25" fillId="0" borderId="37" xfId="65" applyNumberFormat="1" applyFont="1" applyBorder="1" applyAlignment="1">
      <alignment horizontal="center"/>
      <protection/>
    </xf>
    <xf numFmtId="0" fontId="8" fillId="42" borderId="32" xfId="65" applyFont="1" applyFill="1" applyBorder="1" applyAlignment="1" applyProtection="1">
      <alignment horizontal="center" vertical="center" wrapText="1"/>
      <protection locked="0"/>
    </xf>
    <xf numFmtId="0" fontId="8" fillId="42" borderId="17" xfId="65" applyFont="1" applyFill="1" applyBorder="1" applyAlignment="1" applyProtection="1">
      <alignment horizontal="center" vertical="center" wrapText="1"/>
      <protection locked="0"/>
    </xf>
    <xf numFmtId="202" fontId="25" fillId="0" borderId="23" xfId="65" applyNumberFormat="1" applyFont="1" applyBorder="1">
      <alignment/>
      <protection/>
    </xf>
    <xf numFmtId="49" fontId="8" fillId="42" borderId="17" xfId="65" applyNumberFormat="1" applyFont="1" applyFill="1" applyBorder="1" applyAlignment="1" applyProtection="1">
      <alignment horizontal="center" vertical="center" wrapText="1"/>
      <protection locked="0"/>
    </xf>
    <xf numFmtId="202" fontId="25" fillId="33" borderId="23" xfId="65" applyNumberFormat="1" applyFont="1" applyFill="1" applyBorder="1" applyAlignment="1">
      <alignment horizontal="center"/>
      <protection/>
    </xf>
    <xf numFmtId="202" fontId="25" fillId="33" borderId="37" xfId="65" applyNumberFormat="1" applyFont="1" applyFill="1" applyBorder="1" applyAlignment="1">
      <alignment horizontal="center"/>
      <protection/>
    </xf>
    <xf numFmtId="0" fontId="8" fillId="0" borderId="32" xfId="65" applyFont="1" applyFill="1" applyBorder="1" applyAlignment="1" applyProtection="1">
      <alignment horizontal="center" vertical="center" wrapText="1"/>
      <protection locked="0"/>
    </xf>
    <xf numFmtId="0" fontId="8" fillId="0" borderId="17" xfId="65" applyFont="1" applyFill="1" applyBorder="1" applyAlignment="1" applyProtection="1">
      <alignment horizontal="center" vertical="center" wrapText="1"/>
      <protection locked="0"/>
    </xf>
    <xf numFmtId="202" fontId="25" fillId="0" borderId="23" xfId="65" applyNumberFormat="1" applyFont="1" applyFill="1" applyBorder="1" applyAlignment="1">
      <alignment horizontal="center"/>
      <protection/>
    </xf>
    <xf numFmtId="202" fontId="25" fillId="0" borderId="32" xfId="65" applyNumberFormat="1" applyFont="1" applyBorder="1" applyAlignment="1">
      <alignment horizontal="center"/>
      <protection/>
    </xf>
    <xf numFmtId="202" fontId="25" fillId="0" borderId="38" xfId="65" applyNumberFormat="1" applyFont="1" applyBorder="1">
      <alignment/>
      <protection/>
    </xf>
    <xf numFmtId="220" fontId="25" fillId="0" borderId="32" xfId="65" applyNumberFormat="1" applyFont="1" applyBorder="1" applyAlignment="1">
      <alignment horizontal="center"/>
      <protection/>
    </xf>
    <xf numFmtId="0" fontId="27" fillId="0" borderId="0" xfId="65" applyFont="1" applyBorder="1" applyAlignment="1">
      <alignment wrapText="1"/>
      <protection/>
    </xf>
    <xf numFmtId="0" fontId="8" fillId="0" borderId="17" xfId="65" applyFont="1" applyBorder="1" applyAlignment="1">
      <alignment horizontal="center" vertical="center" wrapText="1"/>
      <protection/>
    </xf>
    <xf numFmtId="220" fontId="25" fillId="0" borderId="35" xfId="65" applyNumberFormat="1" applyFont="1" applyBorder="1" applyAlignment="1">
      <alignment horizontal="center"/>
      <protection/>
    </xf>
    <xf numFmtId="0" fontId="25" fillId="0" borderId="0" xfId="65" applyFont="1" applyBorder="1">
      <alignment/>
      <protection/>
    </xf>
    <xf numFmtId="0" fontId="25" fillId="42" borderId="39" xfId="65" applyFont="1" applyFill="1" applyBorder="1" applyAlignment="1" applyProtection="1">
      <alignment horizontal="center" vertical="center" wrapText="1"/>
      <protection locked="0"/>
    </xf>
    <xf numFmtId="0" fontId="25" fillId="0" borderId="0" xfId="65" applyFont="1" applyBorder="1" applyAlignment="1">
      <alignment wrapText="1"/>
      <protection/>
    </xf>
    <xf numFmtId="0" fontId="8" fillId="38" borderId="40" xfId="65" applyFont="1" applyFill="1" applyBorder="1" applyAlignment="1" applyProtection="1">
      <alignment vertical="center" wrapText="1"/>
      <protection locked="0"/>
    </xf>
    <xf numFmtId="202" fontId="25" fillId="38" borderId="23" xfId="65" applyNumberFormat="1" applyFont="1" applyFill="1" applyBorder="1" applyAlignment="1">
      <alignment horizontal="center"/>
      <protection/>
    </xf>
    <xf numFmtId="202" fontId="25" fillId="38" borderId="37" xfId="65" applyNumberFormat="1" applyFont="1" applyFill="1" applyBorder="1" applyAlignment="1">
      <alignment horizontal="center"/>
      <protection/>
    </xf>
    <xf numFmtId="0" fontId="13" fillId="38" borderId="40" xfId="65" applyFont="1" applyFill="1" applyBorder="1" applyAlignment="1" applyProtection="1">
      <alignment vertical="center" wrapText="1"/>
      <protection locked="0"/>
    </xf>
    <xf numFmtId="202" fontId="8" fillId="38" borderId="23" xfId="65" applyNumberFormat="1" applyFont="1" applyFill="1" applyBorder="1" applyAlignment="1">
      <alignment horizontal="center"/>
      <protection/>
    </xf>
    <xf numFmtId="202" fontId="8" fillId="38" borderId="37" xfId="65" applyNumberFormat="1" applyFont="1" applyFill="1" applyBorder="1" applyAlignment="1">
      <alignment horizontal="center"/>
      <protection/>
    </xf>
    <xf numFmtId="202" fontId="23" fillId="0" borderId="0" xfId="65" applyNumberFormat="1" applyFont="1" applyBorder="1">
      <alignment/>
      <protection/>
    </xf>
    <xf numFmtId="202" fontId="8" fillId="0" borderId="17" xfId="65" applyNumberFormat="1" applyFont="1" applyBorder="1" applyAlignment="1">
      <alignment horizontal="center"/>
      <protection/>
    </xf>
    <xf numFmtId="202" fontId="8" fillId="0" borderId="22" xfId="65" applyNumberFormat="1" applyFont="1" applyBorder="1" applyAlignment="1">
      <alignment horizontal="center"/>
      <protection/>
    </xf>
    <xf numFmtId="0" fontId="25" fillId="42" borderId="32" xfId="65" applyFont="1" applyFill="1" applyBorder="1" applyAlignment="1" applyProtection="1">
      <alignment horizontal="center" vertical="center" wrapText="1"/>
      <protection locked="0"/>
    </xf>
    <xf numFmtId="0" fontId="25" fillId="42" borderId="17" xfId="65" applyFont="1" applyFill="1" applyBorder="1" applyAlignment="1" applyProtection="1">
      <alignment horizontal="center" vertical="center" wrapText="1"/>
      <protection locked="0"/>
    </xf>
    <xf numFmtId="202" fontId="25" fillId="0" borderId="17" xfId="65" applyNumberFormat="1" applyFont="1" applyBorder="1" applyAlignment="1">
      <alignment horizontal="center"/>
      <protection/>
    </xf>
    <xf numFmtId="202" fontId="25" fillId="0" borderId="22" xfId="65" applyNumberFormat="1" applyFont="1" applyBorder="1" applyAlignment="1">
      <alignment horizontal="center"/>
      <protection/>
    </xf>
    <xf numFmtId="0" fontId="25" fillId="0" borderId="32" xfId="65" applyFont="1" applyFill="1" applyBorder="1" applyAlignment="1" applyProtection="1">
      <alignment horizontal="center" vertical="center" wrapText="1"/>
      <protection locked="0"/>
    </xf>
    <xf numFmtId="0" fontId="25" fillId="0" borderId="17" xfId="65" applyFont="1" applyFill="1" applyBorder="1" applyAlignment="1" applyProtection="1">
      <alignment horizontal="center" vertical="center" wrapText="1"/>
      <protection locked="0"/>
    </xf>
    <xf numFmtId="0" fontId="25" fillId="0" borderId="32" xfId="65" applyFont="1" applyFill="1" applyBorder="1" applyAlignment="1" applyProtection="1">
      <alignment horizontal="center" vertical="center" wrapText="1"/>
      <protection locked="0"/>
    </xf>
    <xf numFmtId="0" fontId="25" fillId="0" borderId="17" xfId="65" applyFont="1" applyFill="1" applyBorder="1" applyAlignment="1" applyProtection="1">
      <alignment horizontal="center" vertical="center" wrapText="1"/>
      <protection locked="0"/>
    </xf>
    <xf numFmtId="0" fontId="8" fillId="42" borderId="41" xfId="65" applyFont="1" applyFill="1" applyBorder="1" applyAlignment="1" applyProtection="1">
      <alignment horizontal="center" vertical="center" wrapText="1"/>
      <protection locked="0"/>
    </xf>
    <xf numFmtId="0" fontId="8" fillId="42" borderId="18" xfId="65" applyFont="1" applyFill="1" applyBorder="1" applyAlignment="1" applyProtection="1">
      <alignment horizontal="center" vertical="center" wrapText="1"/>
      <protection locked="0"/>
    </xf>
    <xf numFmtId="202" fontId="25" fillId="0" borderId="42" xfId="65" applyNumberFormat="1" applyFont="1" applyBorder="1" applyAlignment="1">
      <alignment horizontal="center"/>
      <protection/>
    </xf>
    <xf numFmtId="202" fontId="25" fillId="0" borderId="43" xfId="65" applyNumberFormat="1" applyFont="1" applyBorder="1" applyAlignment="1">
      <alignment horizontal="center"/>
      <protection/>
    </xf>
    <xf numFmtId="0" fontId="25" fillId="42" borderId="32" xfId="65" applyFont="1" applyFill="1" applyBorder="1" applyAlignment="1" applyProtection="1">
      <alignment horizontal="center" vertical="center" wrapText="1"/>
      <protection locked="0"/>
    </xf>
    <xf numFmtId="0" fontId="25" fillId="42" borderId="17" xfId="65" applyFont="1" applyFill="1" applyBorder="1" applyAlignment="1" applyProtection="1">
      <alignment horizontal="left" vertical="center" wrapText="1"/>
      <protection locked="0"/>
    </xf>
    <xf numFmtId="202" fontId="25" fillId="0" borderId="40" xfId="65" applyNumberFormat="1" applyFont="1" applyBorder="1" applyAlignment="1">
      <alignment horizontal="center"/>
      <protection/>
    </xf>
    <xf numFmtId="202" fontId="25" fillId="0" borderId="34" xfId="65" applyNumberFormat="1" applyFont="1" applyBorder="1">
      <alignment/>
      <protection/>
    </xf>
    <xf numFmtId="202" fontId="25" fillId="0" borderId="44" xfId="65" applyNumberFormat="1" applyFont="1" applyBorder="1" applyAlignment="1">
      <alignment horizontal="center"/>
      <protection/>
    </xf>
    <xf numFmtId="220" fontId="25" fillId="0" borderId="33" xfId="65" applyNumberFormat="1" applyFont="1" applyBorder="1" applyAlignment="1">
      <alignment horizontal="center"/>
      <protection/>
    </xf>
    <xf numFmtId="202" fontId="25" fillId="38" borderId="17" xfId="65" applyNumberFormat="1" applyFont="1" applyFill="1" applyBorder="1" applyAlignment="1">
      <alignment horizontal="center"/>
      <protection/>
    </xf>
    <xf numFmtId="202" fontId="25" fillId="38" borderId="22" xfId="65" applyNumberFormat="1" applyFont="1" applyFill="1" applyBorder="1" applyAlignment="1">
      <alignment horizontal="center"/>
      <protection/>
    </xf>
    <xf numFmtId="202" fontId="25" fillId="0" borderId="45" xfId="65" applyNumberFormat="1" applyFont="1" applyBorder="1" applyAlignment="1">
      <alignment horizontal="center"/>
      <protection/>
    </xf>
    <xf numFmtId="0" fontId="2" fillId="38" borderId="46" xfId="65" applyFont="1" applyFill="1" applyBorder="1" applyAlignment="1" applyProtection="1">
      <alignment vertical="center" wrapText="1"/>
      <protection locked="0"/>
    </xf>
    <xf numFmtId="202" fontId="8" fillId="38" borderId="42" xfId="65" applyNumberFormat="1" applyFont="1" applyFill="1" applyBorder="1" applyAlignment="1">
      <alignment horizontal="center"/>
      <protection/>
    </xf>
    <xf numFmtId="202" fontId="8" fillId="38" borderId="18" xfId="65" applyNumberFormat="1" applyFont="1" applyFill="1" applyBorder="1" applyAlignment="1">
      <alignment horizontal="center"/>
      <protection/>
    </xf>
    <xf numFmtId="202" fontId="8" fillId="38" borderId="22" xfId="65" applyNumberFormat="1" applyFont="1" applyFill="1" applyBorder="1" applyAlignment="1">
      <alignment horizontal="center"/>
      <protection/>
    </xf>
    <xf numFmtId="2" fontId="8" fillId="38" borderId="47" xfId="65" applyNumberFormat="1" applyFont="1" applyFill="1" applyBorder="1">
      <alignment/>
      <protection/>
    </xf>
    <xf numFmtId="202" fontId="8" fillId="38" borderId="47" xfId="65" applyNumberFormat="1" applyFont="1" applyFill="1" applyBorder="1" applyAlignment="1">
      <alignment horizontal="center"/>
      <protection/>
    </xf>
    <xf numFmtId="202" fontId="8" fillId="38" borderId="48" xfId="65" applyNumberFormat="1" applyFont="1" applyFill="1" applyBorder="1" applyAlignment="1">
      <alignment horizontal="center"/>
      <protection/>
    </xf>
    <xf numFmtId="0" fontId="8" fillId="0" borderId="0" xfId="65" applyFont="1" applyFill="1" applyBorder="1" applyAlignment="1" applyProtection="1">
      <alignment vertical="center" wrapText="1"/>
      <protection locked="0"/>
    </xf>
    <xf numFmtId="0" fontId="2" fillId="0" borderId="0" xfId="65" applyFont="1">
      <alignment/>
      <protection/>
    </xf>
    <xf numFmtId="0" fontId="2" fillId="0" borderId="0" xfId="65" applyFont="1" applyAlignment="1">
      <alignment horizontal="right"/>
      <protection/>
    </xf>
    <xf numFmtId="0" fontId="22" fillId="0" borderId="0" xfId="65" applyFill="1">
      <alignment/>
      <protection/>
    </xf>
    <xf numFmtId="0" fontId="21" fillId="0" borderId="17" xfId="0" applyFont="1" applyBorder="1" applyAlignment="1" applyProtection="1">
      <alignment horizontal="left" vertical="top" wrapText="1"/>
      <protection/>
    </xf>
    <xf numFmtId="202" fontId="19" fillId="34" borderId="17" xfId="0" applyNumberFormat="1" applyFont="1" applyFill="1" applyBorder="1" applyAlignment="1" applyProtection="1">
      <alignment horizontal="center" vertical="center" wrapText="1"/>
      <protection/>
    </xf>
    <xf numFmtId="202" fontId="16" fillId="0" borderId="17" xfId="0" applyNumberFormat="1" applyFont="1" applyFill="1" applyBorder="1" applyAlignment="1" applyProtection="1">
      <alignment horizontal="center" vertical="center" wrapText="1"/>
      <protection/>
    </xf>
    <xf numFmtId="203" fontId="4" fillId="0" borderId="17" xfId="0" applyNumberFormat="1" applyFont="1" applyFill="1" applyBorder="1" applyAlignment="1" applyProtection="1">
      <alignment horizontal="center" vertical="center" wrapText="1"/>
      <protection/>
    </xf>
    <xf numFmtId="202" fontId="19" fillId="33" borderId="17" xfId="0" applyNumberFormat="1" applyFont="1" applyFill="1" applyBorder="1" applyAlignment="1" applyProtection="1">
      <alignment horizontal="center" vertical="center" wrapText="1"/>
      <protection/>
    </xf>
    <xf numFmtId="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18" fillId="40" borderId="17" xfId="0" applyFont="1" applyFill="1" applyBorder="1" applyAlignment="1" applyProtection="1">
      <alignment horizontal="left" vertical="top" wrapText="1"/>
      <protection/>
    </xf>
    <xf numFmtId="202" fontId="19" fillId="35" borderId="17" xfId="0" applyNumberFormat="1" applyFont="1" applyFill="1" applyBorder="1" applyAlignment="1" applyProtection="1">
      <alignment horizontal="center" vertical="center" wrapText="1"/>
      <protection/>
    </xf>
    <xf numFmtId="4" fontId="4" fillId="35" borderId="22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202" fontId="28" fillId="34" borderId="17" xfId="0" applyNumberFormat="1" applyFont="1" applyFill="1" applyBorder="1" applyAlignment="1" applyProtection="1">
      <alignment horizontal="center" vertical="center" wrapText="1"/>
      <protection/>
    </xf>
    <xf numFmtId="202" fontId="4" fillId="35" borderId="17" xfId="0" applyNumberFormat="1" applyFont="1" applyFill="1" applyBorder="1" applyAlignment="1" applyProtection="1">
      <alignment horizontal="center" vertical="center" wrapText="1"/>
      <protection/>
    </xf>
    <xf numFmtId="202" fontId="5" fillId="0" borderId="17" xfId="0" applyNumberFormat="1" applyFont="1" applyFill="1" applyBorder="1" applyAlignment="1" applyProtection="1">
      <alignment horizontal="center" vertical="center" wrapText="1"/>
      <protection/>
    </xf>
    <xf numFmtId="202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65" applyFont="1" applyBorder="1" applyAlignment="1" applyProtection="1">
      <alignment horizontal="center" vertical="center" wrapText="1"/>
      <protection locked="0"/>
    </xf>
    <xf numFmtId="0" fontId="2" fillId="0" borderId="47" xfId="65" applyFont="1" applyBorder="1" applyAlignment="1" applyProtection="1">
      <alignment horizontal="center" vertical="center" wrapText="1"/>
      <protection locked="0"/>
    </xf>
    <xf numFmtId="0" fontId="26" fillId="0" borderId="50" xfId="65" applyFont="1" applyBorder="1" applyAlignment="1" applyProtection="1">
      <alignment horizontal="center" vertical="center" wrapText="1"/>
      <protection locked="0"/>
    </xf>
    <xf numFmtId="0" fontId="26" fillId="0" borderId="51" xfId="65" applyFont="1" applyBorder="1" applyAlignment="1" applyProtection="1">
      <alignment horizontal="center" vertical="center" wrapText="1"/>
      <protection locked="0"/>
    </xf>
    <xf numFmtId="0" fontId="26" fillId="0" borderId="52" xfId="65" applyFont="1" applyBorder="1" applyAlignment="1" applyProtection="1">
      <alignment horizontal="center" vertical="center" wrapText="1"/>
      <protection locked="0"/>
    </xf>
    <xf numFmtId="0" fontId="12" fillId="0" borderId="0" xfId="65" applyFont="1" applyAlignment="1">
      <alignment horizontal="center" wrapText="1"/>
      <protection/>
    </xf>
    <xf numFmtId="202" fontId="26" fillId="0" borderId="53" xfId="65" applyNumberFormat="1" applyFont="1" applyBorder="1" applyAlignment="1">
      <alignment horizontal="center"/>
      <protection/>
    </xf>
    <xf numFmtId="202" fontId="26" fillId="0" borderId="54" xfId="65" applyNumberFormat="1" applyFont="1" applyBorder="1" applyAlignment="1">
      <alignment horizontal="center"/>
      <protection/>
    </xf>
    <xf numFmtId="202" fontId="26" fillId="0" borderId="0" xfId="65" applyNumberFormat="1" applyFont="1" applyBorder="1" applyAlignment="1">
      <alignment horizontal="center"/>
      <protection/>
    </xf>
    <xf numFmtId="202" fontId="26" fillId="0" borderId="55" xfId="65" applyNumberFormat="1" applyFont="1" applyBorder="1" applyAlignment="1">
      <alignment horizontal="center"/>
      <protection/>
    </xf>
    <xf numFmtId="4" fontId="8" fillId="38" borderId="56" xfId="0" applyNumberFormat="1" applyFont="1" applyFill="1" applyBorder="1" applyAlignment="1">
      <alignment horizontal="center" vertical="center" wrapText="1"/>
    </xf>
    <xf numFmtId="4" fontId="8" fillId="38" borderId="57" xfId="0" applyNumberFormat="1" applyFont="1" applyFill="1" applyBorder="1" applyAlignment="1">
      <alignment horizontal="center" vertical="center" wrapText="1"/>
    </xf>
    <xf numFmtId="4" fontId="14" fillId="43" borderId="58" xfId="0" applyNumberFormat="1" applyFont="1" applyFill="1" applyBorder="1" applyAlignment="1">
      <alignment horizontal="center" vertical="center" wrapText="1"/>
    </xf>
    <xf numFmtId="4" fontId="14" fillId="43" borderId="59" xfId="0" applyNumberFormat="1" applyFont="1" applyFill="1" applyBorder="1" applyAlignment="1">
      <alignment horizontal="center" vertical="center" wrapText="1"/>
    </xf>
    <xf numFmtId="4" fontId="14" fillId="43" borderId="28" xfId="0" applyNumberFormat="1" applyFont="1" applyFill="1" applyBorder="1" applyAlignment="1">
      <alignment horizontal="center" vertical="center" wrapText="1"/>
    </xf>
    <xf numFmtId="4" fontId="14" fillId="43" borderId="29" xfId="0" applyNumberFormat="1" applyFont="1" applyFill="1" applyBorder="1" applyAlignment="1">
      <alignment horizontal="center" vertical="center" wrapText="1"/>
    </xf>
    <xf numFmtId="0" fontId="14" fillId="43" borderId="60" xfId="0" applyFont="1" applyFill="1" applyBorder="1" applyAlignment="1" applyProtection="1">
      <alignment horizontal="center" vertical="center" wrapText="1"/>
      <protection locked="0"/>
    </xf>
    <xf numFmtId="0" fontId="14" fillId="43" borderId="61" xfId="0" applyFont="1" applyFill="1" applyBorder="1" applyAlignment="1" applyProtection="1">
      <alignment horizontal="center" vertical="center" wrapText="1"/>
      <protection locked="0"/>
    </xf>
    <xf numFmtId="0" fontId="14" fillId="43" borderId="6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20" fillId="37" borderId="17" xfId="0" applyFont="1" applyFill="1" applyBorder="1" applyAlignment="1" applyProtection="1">
      <alignment horizontal="center" vertical="center" wrapText="1"/>
      <protection/>
    </xf>
    <xf numFmtId="0" fontId="20" fillId="37" borderId="40" xfId="0" applyFont="1" applyFill="1" applyBorder="1" applyAlignment="1" applyProtection="1">
      <alignment horizontal="center" vertical="center" wrapText="1"/>
      <protection/>
    </xf>
    <xf numFmtId="0" fontId="20" fillId="37" borderId="63" xfId="0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Звіт за 9 місяців 202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13"/>
  <sheetViews>
    <sheetView zoomScalePageLayoutView="0" workbookViewId="0" topLeftCell="B1">
      <selection activeCell="K15" sqref="K15"/>
    </sheetView>
  </sheetViews>
  <sheetFormatPr defaultColWidth="9.00390625" defaultRowHeight="12.75"/>
  <cols>
    <col min="1" max="1" width="0" style="43" hidden="1" customWidth="1"/>
    <col min="2" max="2" width="12.75390625" style="43" customWidth="1"/>
    <col min="3" max="3" width="47.625" style="43" customWidth="1"/>
    <col min="4" max="4" width="15.00390625" style="43" customWidth="1"/>
    <col min="5" max="5" width="14.875" style="43" customWidth="1"/>
    <col min="6" max="6" width="14.375" style="43" customWidth="1"/>
    <col min="7" max="7" width="13.75390625" style="43" customWidth="1"/>
    <col min="8" max="8" width="11.375" style="43" customWidth="1"/>
    <col min="9" max="16384" width="9.125" style="43" customWidth="1"/>
  </cols>
  <sheetData>
    <row r="1" ht="12.75">
      <c r="F1" s="44" t="s">
        <v>122</v>
      </c>
    </row>
    <row r="2" spans="5:7" ht="12.75">
      <c r="E2" s="45"/>
      <c r="F2" s="1" t="s">
        <v>263</v>
      </c>
      <c r="G2" s="45"/>
    </row>
    <row r="3" spans="5:7" ht="12.75">
      <c r="E3" s="45"/>
      <c r="F3" s="1" t="s">
        <v>264</v>
      </c>
      <c r="G3" s="45"/>
    </row>
    <row r="4" spans="5:7" ht="12.75">
      <c r="E4" s="45"/>
      <c r="F4" s="46" t="s">
        <v>151</v>
      </c>
      <c r="G4" s="45"/>
    </row>
    <row r="5" spans="5:7" ht="12.75">
      <c r="E5" s="45"/>
      <c r="F5" s="47" t="s">
        <v>170</v>
      </c>
      <c r="G5" s="45"/>
    </row>
    <row r="6" spans="5:7" ht="12.75">
      <c r="E6" s="45"/>
      <c r="F6" s="47" t="s">
        <v>259</v>
      </c>
      <c r="G6" s="45"/>
    </row>
    <row r="7" spans="2:7" ht="42" customHeight="1">
      <c r="B7" s="166" t="s">
        <v>260</v>
      </c>
      <c r="C7" s="166"/>
      <c r="D7" s="166"/>
      <c r="E7" s="166"/>
      <c r="F7" s="166"/>
      <c r="G7" s="166"/>
    </row>
    <row r="9" ht="13.5" thickBot="1">
      <c r="H9" s="48"/>
    </row>
    <row r="10" spans="1:8" ht="79.5" thickBot="1">
      <c r="A10" s="49" t="s">
        <v>171</v>
      </c>
      <c r="B10" s="50" t="s">
        <v>0</v>
      </c>
      <c r="C10" s="51" t="s">
        <v>72</v>
      </c>
      <c r="D10" s="51" t="s">
        <v>261</v>
      </c>
      <c r="E10" s="51" t="s">
        <v>262</v>
      </c>
      <c r="F10" s="52" t="s">
        <v>73</v>
      </c>
      <c r="G10" s="50" t="s">
        <v>5</v>
      </c>
      <c r="H10" s="53"/>
    </row>
    <row r="11" spans="1:8" ht="16.5" thickBot="1">
      <c r="A11" s="49"/>
      <c r="B11" s="54">
        <v>1</v>
      </c>
      <c r="C11" s="55">
        <v>2</v>
      </c>
      <c r="D11" s="55">
        <v>3</v>
      </c>
      <c r="E11" s="55">
        <v>4</v>
      </c>
      <c r="F11" s="56" t="s">
        <v>172</v>
      </c>
      <c r="G11" s="55" t="s">
        <v>173</v>
      </c>
      <c r="H11" s="57"/>
    </row>
    <row r="12" spans="1:8" ht="15.75">
      <c r="A12" s="58"/>
      <c r="B12" s="163" t="s">
        <v>4</v>
      </c>
      <c r="C12" s="164"/>
      <c r="D12" s="164"/>
      <c r="E12" s="164"/>
      <c r="F12" s="164"/>
      <c r="G12" s="165"/>
      <c r="H12" s="53"/>
    </row>
    <row r="13" spans="1:7" s="65" customFormat="1" ht="15.75">
      <c r="A13" s="59"/>
      <c r="B13" s="60">
        <v>10000000</v>
      </c>
      <c r="C13" s="61" t="s">
        <v>74</v>
      </c>
      <c r="D13" s="62">
        <f>D14+D23+D31+D40</f>
        <v>19928617</v>
      </c>
      <c r="E13" s="62">
        <f>E14+E23+E31+E40</f>
        <v>20272583.68</v>
      </c>
      <c r="F13" s="63">
        <f aca="true" t="shared" si="0" ref="F13:F36">E13-D13</f>
        <v>343966.6799999997</v>
      </c>
      <c r="G13" s="64">
        <f aca="true" t="shared" si="1" ref="G13:G20">E13/D13*100</f>
        <v>101.72599373052329</v>
      </c>
    </row>
    <row r="14" spans="1:7" s="65" customFormat="1" ht="31.5">
      <c r="A14" s="59"/>
      <c r="B14" s="66">
        <v>11000000</v>
      </c>
      <c r="C14" s="67" t="s">
        <v>75</v>
      </c>
      <c r="D14" s="68">
        <f>D15+D21</f>
        <v>9480120</v>
      </c>
      <c r="E14" s="68">
        <f>E15+E21</f>
        <v>9697423.409999998</v>
      </c>
      <c r="F14" s="68">
        <f t="shared" si="0"/>
        <v>217303.4099999983</v>
      </c>
      <c r="G14" s="69">
        <f t="shared" si="1"/>
        <v>102.29220104808799</v>
      </c>
    </row>
    <row r="15" spans="1:7" s="65" customFormat="1" ht="15.75">
      <c r="A15" s="59"/>
      <c r="B15" s="66">
        <v>11010000</v>
      </c>
      <c r="C15" s="67" t="s">
        <v>76</v>
      </c>
      <c r="D15" s="70">
        <f>D16+D17+D18+D19+D20</f>
        <v>9477120</v>
      </c>
      <c r="E15" s="70">
        <f>E16+E17+E18+E19+E20</f>
        <v>9683797.409999998</v>
      </c>
      <c r="F15" s="68">
        <f t="shared" si="0"/>
        <v>206677.4099999983</v>
      </c>
      <c r="G15" s="69">
        <f t="shared" si="1"/>
        <v>102.18080397842382</v>
      </c>
    </row>
    <row r="16" spans="1:7" s="65" customFormat="1" ht="47.25">
      <c r="A16" s="71" t="s">
        <v>174</v>
      </c>
      <c r="B16" s="72" t="s">
        <v>175</v>
      </c>
      <c r="C16" s="73" t="s">
        <v>11</v>
      </c>
      <c r="D16" s="74">
        <v>7271220</v>
      </c>
      <c r="E16" s="74">
        <v>7424496.59</v>
      </c>
      <c r="F16" s="68">
        <f t="shared" si="0"/>
        <v>153276.58999999985</v>
      </c>
      <c r="G16" s="69">
        <f t="shared" si="1"/>
        <v>102.10798999342614</v>
      </c>
    </row>
    <row r="17" spans="1:7" s="65" customFormat="1" ht="78.75" hidden="1">
      <c r="A17" s="71" t="s">
        <v>174</v>
      </c>
      <c r="B17" s="75" t="s">
        <v>176</v>
      </c>
      <c r="C17" s="76" t="s">
        <v>77</v>
      </c>
      <c r="D17" s="77"/>
      <c r="E17" s="77"/>
      <c r="F17" s="68">
        <f t="shared" si="0"/>
        <v>0</v>
      </c>
      <c r="G17" s="69" t="e">
        <f t="shared" si="1"/>
        <v>#DIV/0!</v>
      </c>
    </row>
    <row r="18" spans="1:7" s="65" customFormat="1" ht="47.25">
      <c r="A18" s="71" t="s">
        <v>174</v>
      </c>
      <c r="B18" s="75" t="s">
        <v>177</v>
      </c>
      <c r="C18" s="76" t="s">
        <v>78</v>
      </c>
      <c r="D18" s="77">
        <v>1457950</v>
      </c>
      <c r="E18" s="77">
        <v>1471838.79</v>
      </c>
      <c r="F18" s="68">
        <f t="shared" si="0"/>
        <v>13888.790000000037</v>
      </c>
      <c r="G18" s="69">
        <f t="shared" si="1"/>
        <v>100.95262457560273</v>
      </c>
    </row>
    <row r="19" spans="1:7" s="65" customFormat="1" ht="47.25">
      <c r="A19" s="71" t="s">
        <v>174</v>
      </c>
      <c r="B19" s="75" t="s">
        <v>178</v>
      </c>
      <c r="C19" s="76" t="s">
        <v>12</v>
      </c>
      <c r="D19" s="77">
        <v>89950</v>
      </c>
      <c r="E19" s="77">
        <v>117407.26</v>
      </c>
      <c r="F19" s="68">
        <f t="shared" si="0"/>
        <v>27457.259999999995</v>
      </c>
      <c r="G19" s="69">
        <f t="shared" si="1"/>
        <v>130.5250250138966</v>
      </c>
    </row>
    <row r="20" spans="1:7" s="65" customFormat="1" ht="48" customHeight="1">
      <c r="A20" s="71"/>
      <c r="B20" s="78">
        <v>11011300</v>
      </c>
      <c r="C20" s="79" t="s">
        <v>179</v>
      </c>
      <c r="D20" s="77">
        <v>658000</v>
      </c>
      <c r="E20" s="77">
        <v>670054.77</v>
      </c>
      <c r="F20" s="68">
        <f t="shared" si="0"/>
        <v>12054.770000000019</v>
      </c>
      <c r="G20" s="69">
        <f t="shared" si="1"/>
        <v>101.83203191489363</v>
      </c>
    </row>
    <row r="21" spans="1:7" s="65" customFormat="1" ht="15.75">
      <c r="A21" s="71"/>
      <c r="B21" s="80">
        <v>11020000</v>
      </c>
      <c r="C21" s="81" t="s">
        <v>79</v>
      </c>
      <c r="D21" s="82">
        <f>D22</f>
        <v>3000</v>
      </c>
      <c r="E21" s="82">
        <f>E22</f>
        <v>13626</v>
      </c>
      <c r="F21" s="83">
        <f t="shared" si="0"/>
        <v>10626</v>
      </c>
      <c r="G21" s="84">
        <f aca="true" t="shared" si="2" ref="G21:G27">E21/D21*100</f>
        <v>454.2</v>
      </c>
    </row>
    <row r="22" spans="1:7" s="65" customFormat="1" ht="31.5">
      <c r="A22" s="71" t="s">
        <v>180</v>
      </c>
      <c r="B22" s="75" t="s">
        <v>181</v>
      </c>
      <c r="C22" s="76" t="s">
        <v>80</v>
      </c>
      <c r="D22" s="77">
        <v>3000</v>
      </c>
      <c r="E22" s="77">
        <v>13626</v>
      </c>
      <c r="F22" s="85">
        <f t="shared" si="0"/>
        <v>10626</v>
      </c>
      <c r="G22" s="69">
        <f t="shared" si="2"/>
        <v>454.2</v>
      </c>
    </row>
    <row r="23" spans="1:7" s="65" customFormat="1" ht="31.5">
      <c r="A23" s="71"/>
      <c r="B23" s="80">
        <v>13000000</v>
      </c>
      <c r="C23" s="81" t="s">
        <v>81</v>
      </c>
      <c r="D23" s="82">
        <f>D24+D26</f>
        <v>1059868</v>
      </c>
      <c r="E23" s="82">
        <f>E24+E26</f>
        <v>1059905.69</v>
      </c>
      <c r="F23" s="82">
        <f t="shared" si="0"/>
        <v>37.68999999994412</v>
      </c>
      <c r="G23" s="86">
        <f t="shared" si="2"/>
        <v>100.00355610321286</v>
      </c>
    </row>
    <row r="24" spans="1:7" s="65" customFormat="1" ht="15.75">
      <c r="A24" s="71"/>
      <c r="B24" s="80">
        <v>13010000</v>
      </c>
      <c r="C24" s="81"/>
      <c r="D24" s="77">
        <f>D25</f>
        <v>10065</v>
      </c>
      <c r="E24" s="77">
        <f>E25</f>
        <v>10065.43</v>
      </c>
      <c r="F24" s="77">
        <f t="shared" si="0"/>
        <v>0.43000000000029104</v>
      </c>
      <c r="G24" s="86">
        <f t="shared" si="2"/>
        <v>100.00427223050174</v>
      </c>
    </row>
    <row r="25" spans="1:7" s="65" customFormat="1" ht="78.75">
      <c r="A25" s="71" t="s">
        <v>180</v>
      </c>
      <c r="B25" s="75" t="s">
        <v>182</v>
      </c>
      <c r="C25" s="76" t="s">
        <v>183</v>
      </c>
      <c r="D25" s="77">
        <v>10065</v>
      </c>
      <c r="E25" s="77">
        <v>10065.43</v>
      </c>
      <c r="F25" s="77">
        <f t="shared" si="0"/>
        <v>0.43000000000029104</v>
      </c>
      <c r="G25" s="87">
        <f t="shared" si="2"/>
        <v>100.00427223050174</v>
      </c>
    </row>
    <row r="26" spans="1:7" s="65" customFormat="1" ht="15.75">
      <c r="A26" s="71"/>
      <c r="B26" s="80">
        <v>13030000</v>
      </c>
      <c r="C26" s="81" t="s">
        <v>82</v>
      </c>
      <c r="D26" s="82">
        <f>D27+D28+D29+D30</f>
        <v>1049803</v>
      </c>
      <c r="E26" s="82">
        <f>E27+E28+E29+E30</f>
        <v>1049840.26</v>
      </c>
      <c r="F26" s="82">
        <f t="shared" si="0"/>
        <v>37.26000000000931</v>
      </c>
      <c r="G26" s="86">
        <f t="shared" si="2"/>
        <v>100.0035492373331</v>
      </c>
    </row>
    <row r="27" spans="1:7" s="65" customFormat="1" ht="47.25">
      <c r="A27" s="71" t="s">
        <v>174</v>
      </c>
      <c r="B27" s="75" t="s">
        <v>184</v>
      </c>
      <c r="C27" s="76" t="s">
        <v>185</v>
      </c>
      <c r="D27" s="77">
        <v>3300</v>
      </c>
      <c r="E27" s="77">
        <v>3336.06</v>
      </c>
      <c r="F27" s="77">
        <f t="shared" si="0"/>
        <v>36.059999999999945</v>
      </c>
      <c r="G27" s="87">
        <f t="shared" si="2"/>
        <v>101.09272727272727</v>
      </c>
    </row>
    <row r="28" spans="1:7" s="65" customFormat="1" ht="31.5" hidden="1">
      <c r="A28" s="71" t="s">
        <v>186</v>
      </c>
      <c r="B28" s="75" t="s">
        <v>187</v>
      </c>
      <c r="C28" s="76" t="s">
        <v>188</v>
      </c>
      <c r="D28" s="77"/>
      <c r="E28" s="77"/>
      <c r="F28" s="77">
        <f t="shared" si="0"/>
        <v>0</v>
      </c>
      <c r="G28" s="87"/>
    </row>
    <row r="29" spans="1:7" s="65" customFormat="1" ht="31.5">
      <c r="A29" s="71" t="s">
        <v>186</v>
      </c>
      <c r="B29" s="75" t="s">
        <v>189</v>
      </c>
      <c r="C29" s="76" t="s">
        <v>190</v>
      </c>
      <c r="D29" s="77">
        <v>819683</v>
      </c>
      <c r="E29" s="77">
        <v>819683.63</v>
      </c>
      <c r="F29" s="77">
        <f t="shared" si="0"/>
        <v>0.6300000000046566</v>
      </c>
      <c r="G29" s="87">
        <f aca="true" t="shared" si="3" ref="G29:G36">E29/D29*100</f>
        <v>100.00007685898085</v>
      </c>
    </row>
    <row r="30" spans="1:7" s="65" customFormat="1" ht="31.5">
      <c r="A30" s="71" t="s">
        <v>186</v>
      </c>
      <c r="B30" s="75" t="s">
        <v>191</v>
      </c>
      <c r="C30" s="76" t="s">
        <v>154</v>
      </c>
      <c r="D30" s="77">
        <v>226820</v>
      </c>
      <c r="E30" s="77">
        <v>226820.57</v>
      </c>
      <c r="F30" s="77">
        <f t="shared" si="0"/>
        <v>0.5700000000069849</v>
      </c>
      <c r="G30" s="87">
        <f t="shared" si="3"/>
        <v>100.00025130059078</v>
      </c>
    </row>
    <row r="31" spans="1:7" s="65" customFormat="1" ht="15.75">
      <c r="A31" s="71"/>
      <c r="B31" s="88">
        <v>14000000</v>
      </c>
      <c r="C31" s="89" t="s">
        <v>83</v>
      </c>
      <c r="D31" s="82">
        <f>D32+D34+D36</f>
        <v>760435</v>
      </c>
      <c r="E31" s="82">
        <f>E32+E34+E36</f>
        <v>796299.39</v>
      </c>
      <c r="F31" s="82">
        <f t="shared" si="0"/>
        <v>35864.390000000014</v>
      </c>
      <c r="G31" s="86">
        <f t="shared" si="3"/>
        <v>104.71629922347078</v>
      </c>
    </row>
    <row r="32" spans="1:7" s="65" customFormat="1" ht="31.5">
      <c r="A32" s="71"/>
      <c r="B32" s="88">
        <v>14020000</v>
      </c>
      <c r="C32" s="89" t="s">
        <v>84</v>
      </c>
      <c r="D32" s="82">
        <f>D33</f>
        <v>109435</v>
      </c>
      <c r="E32" s="82">
        <f>E33</f>
        <v>111341.43</v>
      </c>
      <c r="F32" s="82">
        <f t="shared" si="0"/>
        <v>1906.429999999993</v>
      </c>
      <c r="G32" s="86">
        <f t="shared" si="3"/>
        <v>101.74206606661488</v>
      </c>
    </row>
    <row r="33" spans="1:7" s="65" customFormat="1" ht="15.75">
      <c r="A33" s="71" t="s">
        <v>186</v>
      </c>
      <c r="B33" s="75" t="s">
        <v>192</v>
      </c>
      <c r="C33" s="90" t="s">
        <v>13</v>
      </c>
      <c r="D33" s="77">
        <v>109435</v>
      </c>
      <c r="E33" s="77">
        <v>111341.43</v>
      </c>
      <c r="F33" s="77">
        <f t="shared" si="0"/>
        <v>1906.429999999993</v>
      </c>
      <c r="G33" s="87">
        <f t="shared" si="3"/>
        <v>101.74206606661488</v>
      </c>
    </row>
    <row r="34" spans="1:7" s="65" customFormat="1" ht="47.25">
      <c r="A34" s="71"/>
      <c r="B34" s="80">
        <v>14030000</v>
      </c>
      <c r="C34" s="81" t="s">
        <v>85</v>
      </c>
      <c r="D34" s="82">
        <f>D35</f>
        <v>599400</v>
      </c>
      <c r="E34" s="82">
        <f>E35</f>
        <v>632386.57</v>
      </c>
      <c r="F34" s="82">
        <f t="shared" si="0"/>
        <v>32986.56999999995</v>
      </c>
      <c r="G34" s="86">
        <f t="shared" si="3"/>
        <v>105.50326493159825</v>
      </c>
    </row>
    <row r="35" spans="1:7" s="65" customFormat="1" ht="15.75">
      <c r="A35" s="71" t="s">
        <v>186</v>
      </c>
      <c r="B35" s="75" t="s">
        <v>193</v>
      </c>
      <c r="C35" s="90" t="s">
        <v>13</v>
      </c>
      <c r="D35" s="77">
        <v>599400</v>
      </c>
      <c r="E35" s="77">
        <v>632386.57</v>
      </c>
      <c r="F35" s="77">
        <f t="shared" si="0"/>
        <v>32986.56999999995</v>
      </c>
      <c r="G35" s="87">
        <f t="shared" si="3"/>
        <v>105.50326493159825</v>
      </c>
    </row>
    <row r="36" spans="1:7" s="65" customFormat="1" ht="47.25">
      <c r="A36" s="71"/>
      <c r="B36" s="88">
        <v>14040000</v>
      </c>
      <c r="C36" s="91" t="s">
        <v>194</v>
      </c>
      <c r="D36" s="82">
        <f>D37+D38+D39</f>
        <v>51600</v>
      </c>
      <c r="E36" s="82">
        <f>E37+E38+E39</f>
        <v>52571.39</v>
      </c>
      <c r="F36" s="82">
        <f t="shared" si="0"/>
        <v>971.3899999999994</v>
      </c>
      <c r="G36" s="86">
        <f t="shared" si="3"/>
        <v>101.88253875968991</v>
      </c>
    </row>
    <row r="37" spans="1:7" s="65" customFormat="1" ht="40.5" customHeight="1" hidden="1">
      <c r="A37" s="71" t="s">
        <v>186</v>
      </c>
      <c r="B37" s="75" t="s">
        <v>195</v>
      </c>
      <c r="C37" s="76" t="s">
        <v>196</v>
      </c>
      <c r="D37" s="77"/>
      <c r="E37" s="77"/>
      <c r="F37" s="77"/>
      <c r="G37" s="86"/>
    </row>
    <row r="38" spans="1:7" s="65" customFormat="1" ht="110.25">
      <c r="A38" s="71" t="s">
        <v>186</v>
      </c>
      <c r="B38" s="75" t="s">
        <v>197</v>
      </c>
      <c r="C38" s="76" t="s">
        <v>198</v>
      </c>
      <c r="D38" s="77">
        <v>14800</v>
      </c>
      <c r="E38" s="77">
        <v>15417.83</v>
      </c>
      <c r="F38" s="77">
        <f aca="true" t="shared" si="4" ref="F38:F69">E38-D38</f>
        <v>617.8299999999999</v>
      </c>
      <c r="G38" s="87">
        <f aca="true" t="shared" si="5" ref="G38:G49">E38/D38*100</f>
        <v>104.17452702702703</v>
      </c>
    </row>
    <row r="39" spans="1:7" s="65" customFormat="1" ht="94.5">
      <c r="A39" s="71" t="s">
        <v>186</v>
      </c>
      <c r="B39" s="75" t="s">
        <v>199</v>
      </c>
      <c r="C39" s="76" t="s">
        <v>161</v>
      </c>
      <c r="D39" s="77">
        <v>36800</v>
      </c>
      <c r="E39" s="77">
        <v>37153.56</v>
      </c>
      <c r="F39" s="77">
        <f t="shared" si="4"/>
        <v>353.5599999999977</v>
      </c>
      <c r="G39" s="87">
        <f t="shared" si="5"/>
        <v>100.9607608695652</v>
      </c>
    </row>
    <row r="40" spans="1:7" s="65" customFormat="1" ht="15.75">
      <c r="A40" s="71"/>
      <c r="B40" s="80">
        <v>18000000</v>
      </c>
      <c r="C40" s="81" t="s">
        <v>86</v>
      </c>
      <c r="D40" s="82">
        <f>D41+D50+D52</f>
        <v>8628194</v>
      </c>
      <c r="E40" s="82">
        <f>E41+E50+E52</f>
        <v>8718955.19</v>
      </c>
      <c r="F40" s="82">
        <f t="shared" si="4"/>
        <v>90761.18999999948</v>
      </c>
      <c r="G40" s="86">
        <f t="shared" si="5"/>
        <v>101.05191410856082</v>
      </c>
    </row>
    <row r="41" spans="1:7" s="65" customFormat="1" ht="15.75">
      <c r="A41" s="71"/>
      <c r="B41" s="80">
        <v>18010000</v>
      </c>
      <c r="C41" s="81" t="s">
        <v>87</v>
      </c>
      <c r="D41" s="77">
        <f>D42+D43+D44+D45+D46+D47+D48+D49</f>
        <v>3055310</v>
      </c>
      <c r="E41" s="77">
        <f>E42+E43+E44+E45+E46+E47+E48+E49</f>
        <v>3099535.8999999994</v>
      </c>
      <c r="F41" s="77">
        <f t="shared" si="4"/>
        <v>44225.89999999944</v>
      </c>
      <c r="G41" s="87">
        <f t="shared" si="5"/>
        <v>101.44750941802958</v>
      </c>
    </row>
    <row r="42" spans="1:7" s="65" customFormat="1" ht="63">
      <c r="A42" s="71" t="s">
        <v>186</v>
      </c>
      <c r="B42" s="75" t="s">
        <v>200</v>
      </c>
      <c r="C42" s="76" t="s">
        <v>201</v>
      </c>
      <c r="D42" s="77">
        <v>5260</v>
      </c>
      <c r="E42" s="77">
        <v>5260.45</v>
      </c>
      <c r="F42" s="77">
        <f t="shared" si="4"/>
        <v>0.4499999999998181</v>
      </c>
      <c r="G42" s="87">
        <f t="shared" si="5"/>
        <v>100.00855513307985</v>
      </c>
    </row>
    <row r="43" spans="1:7" s="65" customFormat="1" ht="63">
      <c r="A43" s="71" t="s">
        <v>186</v>
      </c>
      <c r="B43" s="75" t="s">
        <v>202</v>
      </c>
      <c r="C43" s="76" t="s">
        <v>203</v>
      </c>
      <c r="D43" s="77">
        <v>6400</v>
      </c>
      <c r="E43" s="77">
        <v>6486</v>
      </c>
      <c r="F43" s="77">
        <f t="shared" si="4"/>
        <v>86</v>
      </c>
      <c r="G43" s="87">
        <f t="shared" si="5"/>
        <v>101.34375</v>
      </c>
    </row>
    <row r="44" spans="1:7" s="65" customFormat="1" ht="63">
      <c r="A44" s="71" t="s">
        <v>186</v>
      </c>
      <c r="B44" s="75" t="s">
        <v>204</v>
      </c>
      <c r="C44" s="76" t="s">
        <v>205</v>
      </c>
      <c r="D44" s="77">
        <v>81140</v>
      </c>
      <c r="E44" s="77">
        <v>83061.6</v>
      </c>
      <c r="F44" s="77">
        <f t="shared" si="4"/>
        <v>1921.6000000000058</v>
      </c>
      <c r="G44" s="87">
        <f t="shared" si="5"/>
        <v>102.36825240325365</v>
      </c>
    </row>
    <row r="45" spans="1:7" s="65" customFormat="1" ht="63">
      <c r="A45" s="71" t="s">
        <v>186</v>
      </c>
      <c r="B45" s="75" t="s">
        <v>206</v>
      </c>
      <c r="C45" s="76" t="s">
        <v>207</v>
      </c>
      <c r="D45" s="77">
        <v>96350</v>
      </c>
      <c r="E45" s="77">
        <v>96351.96</v>
      </c>
      <c r="F45" s="77">
        <f t="shared" si="4"/>
        <v>1.9600000000064028</v>
      </c>
      <c r="G45" s="87">
        <f t="shared" si="5"/>
        <v>100.00203425012974</v>
      </c>
    </row>
    <row r="46" spans="1:7" s="65" customFormat="1" ht="15.75">
      <c r="A46" s="71" t="s">
        <v>186</v>
      </c>
      <c r="B46" s="75" t="s">
        <v>208</v>
      </c>
      <c r="C46" s="90" t="s">
        <v>209</v>
      </c>
      <c r="D46" s="77">
        <v>217700</v>
      </c>
      <c r="E46" s="77">
        <v>220407.6</v>
      </c>
      <c r="F46" s="77">
        <f t="shared" si="4"/>
        <v>2707.600000000006</v>
      </c>
      <c r="G46" s="87">
        <f t="shared" si="5"/>
        <v>101.24372990353699</v>
      </c>
    </row>
    <row r="47" spans="1:7" s="65" customFormat="1" ht="15.75">
      <c r="A47" s="71" t="s">
        <v>186</v>
      </c>
      <c r="B47" s="75" t="s">
        <v>210</v>
      </c>
      <c r="C47" s="90" t="s">
        <v>211</v>
      </c>
      <c r="D47" s="77">
        <v>2169220</v>
      </c>
      <c r="E47" s="77">
        <v>2197975.53</v>
      </c>
      <c r="F47" s="77">
        <f t="shared" si="4"/>
        <v>28755.529999999795</v>
      </c>
      <c r="G47" s="87">
        <f t="shared" si="5"/>
        <v>101.32561612008001</v>
      </c>
    </row>
    <row r="48" spans="1:7" s="65" customFormat="1" ht="15.75">
      <c r="A48" s="71" t="s">
        <v>186</v>
      </c>
      <c r="B48" s="75" t="s">
        <v>212</v>
      </c>
      <c r="C48" s="90" t="s">
        <v>213</v>
      </c>
      <c r="D48" s="77">
        <v>129410</v>
      </c>
      <c r="E48" s="77">
        <v>130666.44</v>
      </c>
      <c r="F48" s="77">
        <f t="shared" si="4"/>
        <v>1256.4400000000023</v>
      </c>
      <c r="G48" s="87">
        <f t="shared" si="5"/>
        <v>100.9708986940731</v>
      </c>
    </row>
    <row r="49" spans="1:7" s="65" customFormat="1" ht="15.75">
      <c r="A49" s="71" t="s">
        <v>186</v>
      </c>
      <c r="B49" s="75" t="s">
        <v>214</v>
      </c>
      <c r="C49" s="90" t="s">
        <v>215</v>
      </c>
      <c r="D49" s="77">
        <v>349830</v>
      </c>
      <c r="E49" s="77">
        <v>359326.32</v>
      </c>
      <c r="F49" s="77">
        <f t="shared" si="4"/>
        <v>9496.320000000007</v>
      </c>
      <c r="G49" s="87">
        <f t="shared" si="5"/>
        <v>102.71455278278022</v>
      </c>
    </row>
    <row r="50" spans="1:7" s="65" customFormat="1" ht="15.75" hidden="1">
      <c r="A50" s="71"/>
      <c r="B50" s="80">
        <v>18030000</v>
      </c>
      <c r="C50" s="81" t="s">
        <v>88</v>
      </c>
      <c r="D50" s="77">
        <f>D51</f>
        <v>0</v>
      </c>
      <c r="E50" s="77">
        <f>E51</f>
        <v>0</v>
      </c>
      <c r="F50" s="77">
        <f t="shared" si="4"/>
        <v>0</v>
      </c>
      <c r="G50" s="87"/>
    </row>
    <row r="51" spans="1:7" s="65" customFormat="1" ht="31.5" hidden="1">
      <c r="A51" s="71" t="s">
        <v>180</v>
      </c>
      <c r="B51" s="75" t="s">
        <v>216</v>
      </c>
      <c r="C51" s="76" t="s">
        <v>89</v>
      </c>
      <c r="D51" s="77"/>
      <c r="E51" s="77"/>
      <c r="F51" s="77">
        <f t="shared" si="4"/>
        <v>0</v>
      </c>
      <c r="G51" s="87"/>
    </row>
    <row r="52" spans="1:7" s="65" customFormat="1" ht="15.75">
      <c r="A52" s="71"/>
      <c r="B52" s="80">
        <v>18050000</v>
      </c>
      <c r="C52" s="81" t="s">
        <v>90</v>
      </c>
      <c r="D52" s="77">
        <f>D53+D54+D55</f>
        <v>5572884</v>
      </c>
      <c r="E52" s="77">
        <f>E53+E54+E55</f>
        <v>5619419.29</v>
      </c>
      <c r="F52" s="77">
        <f t="shared" si="4"/>
        <v>46535.29000000004</v>
      </c>
      <c r="G52" s="87">
        <f aca="true" t="shared" si="6" ref="G52:G68">E52/D52*100</f>
        <v>100.83503065917037</v>
      </c>
    </row>
    <row r="53" spans="1:7" s="65" customFormat="1" ht="15.75">
      <c r="A53" s="71" t="s">
        <v>186</v>
      </c>
      <c r="B53" s="75" t="s">
        <v>217</v>
      </c>
      <c r="C53" s="90" t="s">
        <v>91</v>
      </c>
      <c r="D53" s="77">
        <v>40809</v>
      </c>
      <c r="E53" s="77">
        <v>40809.81</v>
      </c>
      <c r="F53" s="77">
        <f t="shared" si="4"/>
        <v>0.8099999999976717</v>
      </c>
      <c r="G53" s="87">
        <f t="shared" si="6"/>
        <v>100.0019848562817</v>
      </c>
    </row>
    <row r="54" spans="1:7" s="65" customFormat="1" ht="15.75">
      <c r="A54" s="71" t="s">
        <v>186</v>
      </c>
      <c r="B54" s="75" t="s">
        <v>218</v>
      </c>
      <c r="C54" s="90" t="s">
        <v>92</v>
      </c>
      <c r="D54" s="77">
        <v>3018000</v>
      </c>
      <c r="E54" s="77">
        <v>3064533.87</v>
      </c>
      <c r="F54" s="77">
        <f t="shared" si="4"/>
        <v>46533.87000000011</v>
      </c>
      <c r="G54" s="87">
        <f t="shared" si="6"/>
        <v>101.54187773359841</v>
      </c>
    </row>
    <row r="55" spans="1:7" s="65" customFormat="1" ht="78.75">
      <c r="A55" s="71" t="s">
        <v>186</v>
      </c>
      <c r="B55" s="75" t="s">
        <v>219</v>
      </c>
      <c r="C55" s="76" t="s">
        <v>220</v>
      </c>
      <c r="D55" s="77">
        <v>2514075</v>
      </c>
      <c r="E55" s="77">
        <v>2514075.61</v>
      </c>
      <c r="F55" s="77">
        <f t="shared" si="4"/>
        <v>0.6099999998696148</v>
      </c>
      <c r="G55" s="87">
        <f t="shared" si="6"/>
        <v>100.00002426339707</v>
      </c>
    </row>
    <row r="56" spans="1:7" s="65" customFormat="1" ht="15.75">
      <c r="A56" s="71"/>
      <c r="B56" s="60">
        <v>20000000</v>
      </c>
      <c r="C56" s="61" t="s">
        <v>93</v>
      </c>
      <c r="D56" s="92">
        <f>D57+D61+D71</f>
        <v>419650</v>
      </c>
      <c r="E56" s="92">
        <f>E57+E61+E71</f>
        <v>662909.4299999999</v>
      </c>
      <c r="F56" s="92">
        <f t="shared" si="4"/>
        <v>243259.42999999993</v>
      </c>
      <c r="G56" s="93">
        <f t="shared" si="6"/>
        <v>157.96721791969497</v>
      </c>
    </row>
    <row r="57" spans="1:7" s="65" customFormat="1" ht="31.5">
      <c r="A57" s="71"/>
      <c r="B57" s="80">
        <v>21000000</v>
      </c>
      <c r="C57" s="81" t="s">
        <v>94</v>
      </c>
      <c r="D57" s="77">
        <f>D58</f>
        <v>86000</v>
      </c>
      <c r="E57" s="77">
        <f>E58</f>
        <v>86609.47</v>
      </c>
      <c r="F57" s="77">
        <f t="shared" si="4"/>
        <v>609.4700000000012</v>
      </c>
      <c r="G57" s="87">
        <f t="shared" si="6"/>
        <v>100.70868604651162</v>
      </c>
    </row>
    <row r="58" spans="1:7" s="65" customFormat="1" ht="15.75">
      <c r="A58" s="71"/>
      <c r="B58" s="80">
        <v>21080000</v>
      </c>
      <c r="C58" s="81" t="s">
        <v>95</v>
      </c>
      <c r="D58" s="77">
        <f>D59+D60</f>
        <v>86000</v>
      </c>
      <c r="E58" s="77">
        <f>E59+E60</f>
        <v>86609.47</v>
      </c>
      <c r="F58" s="77">
        <f t="shared" si="4"/>
        <v>609.4700000000012</v>
      </c>
      <c r="G58" s="87">
        <f t="shared" si="6"/>
        <v>100.70868604651162</v>
      </c>
    </row>
    <row r="59" spans="1:7" s="65" customFormat="1" ht="15.75">
      <c r="A59" s="71" t="s">
        <v>180</v>
      </c>
      <c r="B59" s="75" t="s">
        <v>221</v>
      </c>
      <c r="C59" s="90" t="s">
        <v>96</v>
      </c>
      <c r="D59" s="77">
        <v>83000</v>
      </c>
      <c r="E59" s="77">
        <v>83609.47</v>
      </c>
      <c r="F59" s="77">
        <f t="shared" si="4"/>
        <v>609.4700000000012</v>
      </c>
      <c r="G59" s="87">
        <f t="shared" si="6"/>
        <v>100.73430120481927</v>
      </c>
    </row>
    <row r="60" spans="1:7" s="65" customFormat="1" ht="63">
      <c r="A60" s="71" t="s">
        <v>186</v>
      </c>
      <c r="B60" s="75" t="s">
        <v>222</v>
      </c>
      <c r="C60" s="76" t="s">
        <v>223</v>
      </c>
      <c r="D60" s="77">
        <v>3000</v>
      </c>
      <c r="E60" s="77">
        <v>3000</v>
      </c>
      <c r="F60" s="77">
        <f t="shared" si="4"/>
        <v>0</v>
      </c>
      <c r="G60" s="87">
        <f t="shared" si="6"/>
        <v>100</v>
      </c>
    </row>
    <row r="61" spans="1:7" s="65" customFormat="1" ht="31.5">
      <c r="A61" s="71"/>
      <c r="B61" s="80">
        <v>22000000</v>
      </c>
      <c r="C61" s="81" t="s">
        <v>97</v>
      </c>
      <c r="D61" s="77">
        <f>D62+D65+D67</f>
        <v>233650</v>
      </c>
      <c r="E61" s="77">
        <f>E62+E65+E67</f>
        <v>242167.85</v>
      </c>
      <c r="F61" s="77">
        <f t="shared" si="4"/>
        <v>8517.850000000006</v>
      </c>
      <c r="G61" s="87">
        <f t="shared" si="6"/>
        <v>103.64555959768886</v>
      </c>
    </row>
    <row r="62" spans="1:7" s="65" customFormat="1" ht="15.75">
      <c r="A62" s="71"/>
      <c r="B62" s="80">
        <v>22010000</v>
      </c>
      <c r="C62" s="81" t="s">
        <v>98</v>
      </c>
      <c r="D62" s="77">
        <f>D63+D64</f>
        <v>200650</v>
      </c>
      <c r="E62" s="77">
        <f>E63+E64</f>
        <v>204728.07</v>
      </c>
      <c r="F62" s="77">
        <f t="shared" si="4"/>
        <v>4078.070000000007</v>
      </c>
      <c r="G62" s="87">
        <f t="shared" si="6"/>
        <v>102.03242960378769</v>
      </c>
    </row>
    <row r="63" spans="1:7" s="65" customFormat="1" ht="31.5">
      <c r="A63" s="71" t="s">
        <v>186</v>
      </c>
      <c r="B63" s="75" t="s">
        <v>224</v>
      </c>
      <c r="C63" s="76" t="s">
        <v>14</v>
      </c>
      <c r="D63" s="77">
        <v>46400</v>
      </c>
      <c r="E63" s="77">
        <v>46698.07</v>
      </c>
      <c r="F63" s="77">
        <f t="shared" si="4"/>
        <v>298.0699999999997</v>
      </c>
      <c r="G63" s="87">
        <f t="shared" si="6"/>
        <v>100.64239224137933</v>
      </c>
    </row>
    <row r="64" spans="1:7" s="65" customFormat="1" ht="40.5" customHeight="1">
      <c r="A64" s="71" t="s">
        <v>186</v>
      </c>
      <c r="B64" s="75" t="s">
        <v>225</v>
      </c>
      <c r="C64" s="76" t="s">
        <v>226</v>
      </c>
      <c r="D64" s="77">
        <v>154250</v>
      </c>
      <c r="E64" s="77">
        <v>158030</v>
      </c>
      <c r="F64" s="77">
        <f t="shared" si="4"/>
        <v>3780</v>
      </c>
      <c r="G64" s="87">
        <f t="shared" si="6"/>
        <v>102.45056726094003</v>
      </c>
    </row>
    <row r="65" spans="1:7" s="65" customFormat="1" ht="49.5" customHeight="1" hidden="1">
      <c r="A65" s="71"/>
      <c r="B65" s="94">
        <v>22080000</v>
      </c>
      <c r="C65" s="95" t="s">
        <v>99</v>
      </c>
      <c r="D65" s="96">
        <f>D66</f>
        <v>0</v>
      </c>
      <c r="E65" s="96">
        <f>E66</f>
        <v>0</v>
      </c>
      <c r="F65" s="77">
        <f t="shared" si="4"/>
        <v>0</v>
      </c>
      <c r="G65" s="87" t="e">
        <f t="shared" si="6"/>
        <v>#DIV/0!</v>
      </c>
    </row>
    <row r="66" spans="1:7" s="65" customFormat="1" ht="52.5" customHeight="1" hidden="1">
      <c r="A66" s="71" t="s">
        <v>180</v>
      </c>
      <c r="B66" s="75" t="s">
        <v>227</v>
      </c>
      <c r="C66" s="76" t="s">
        <v>228</v>
      </c>
      <c r="D66" s="77"/>
      <c r="E66" s="77"/>
      <c r="F66" s="77">
        <f t="shared" si="4"/>
        <v>0</v>
      </c>
      <c r="G66" s="87" t="e">
        <f t="shared" si="6"/>
        <v>#DIV/0!</v>
      </c>
    </row>
    <row r="67" spans="1:7" s="65" customFormat="1" ht="22.5" customHeight="1">
      <c r="A67" s="71"/>
      <c r="B67" s="88">
        <v>22090000</v>
      </c>
      <c r="C67" s="89" t="s">
        <v>100</v>
      </c>
      <c r="D67" s="77">
        <f>D68+D69+D70</f>
        <v>33000</v>
      </c>
      <c r="E67" s="77">
        <f>E68+E69+E70</f>
        <v>37439.78</v>
      </c>
      <c r="F67" s="77">
        <f t="shared" si="4"/>
        <v>4439.779999999999</v>
      </c>
      <c r="G67" s="87">
        <f t="shared" si="6"/>
        <v>113.45387878787878</v>
      </c>
    </row>
    <row r="68" spans="1:7" s="65" customFormat="1" ht="63">
      <c r="A68" s="71" t="s">
        <v>174</v>
      </c>
      <c r="B68" s="75" t="s">
        <v>229</v>
      </c>
      <c r="C68" s="76" t="s">
        <v>101</v>
      </c>
      <c r="D68" s="77">
        <v>33000</v>
      </c>
      <c r="E68" s="77">
        <v>37439.78</v>
      </c>
      <c r="F68" s="77">
        <f t="shared" si="4"/>
        <v>4439.779999999999</v>
      </c>
      <c r="G68" s="87">
        <f t="shared" si="6"/>
        <v>113.45387878787878</v>
      </c>
    </row>
    <row r="69" spans="1:7" s="65" customFormat="1" ht="30" customHeight="1" hidden="1">
      <c r="A69" s="71" t="s">
        <v>186</v>
      </c>
      <c r="B69" s="75" t="s">
        <v>230</v>
      </c>
      <c r="C69" s="76" t="s">
        <v>102</v>
      </c>
      <c r="D69" s="77"/>
      <c r="E69" s="77"/>
      <c r="F69" s="77">
        <f t="shared" si="4"/>
        <v>0</v>
      </c>
      <c r="G69" s="87"/>
    </row>
    <row r="70" spans="1:7" s="65" customFormat="1" ht="47.25" hidden="1">
      <c r="A70" s="71" t="s">
        <v>174</v>
      </c>
      <c r="B70" s="75" t="s">
        <v>231</v>
      </c>
      <c r="C70" s="76" t="s">
        <v>103</v>
      </c>
      <c r="D70" s="77"/>
      <c r="E70" s="77"/>
      <c r="F70" s="77">
        <f aca="true" t="shared" si="7" ref="F70:F89">E70-D70</f>
        <v>0</v>
      </c>
      <c r="G70" s="87"/>
    </row>
    <row r="71" spans="1:7" s="65" customFormat="1" ht="15.75">
      <c r="A71" s="71"/>
      <c r="B71" s="88">
        <v>24000000</v>
      </c>
      <c r="C71" s="89" t="s">
        <v>104</v>
      </c>
      <c r="D71" s="77">
        <f>D72</f>
        <v>100000</v>
      </c>
      <c r="E71" s="77">
        <f>E72</f>
        <v>334132.11</v>
      </c>
      <c r="F71" s="77">
        <f t="shared" si="7"/>
        <v>234132.11</v>
      </c>
      <c r="G71" s="87">
        <f aca="true" t="shared" si="8" ref="G71:G89">E71/D71*100</f>
        <v>334.13211</v>
      </c>
    </row>
    <row r="72" spans="1:7" s="65" customFormat="1" ht="15.75">
      <c r="A72" s="71"/>
      <c r="B72" s="88">
        <v>24060000</v>
      </c>
      <c r="C72" s="89" t="s">
        <v>95</v>
      </c>
      <c r="D72" s="77">
        <f>D73</f>
        <v>100000</v>
      </c>
      <c r="E72" s="77">
        <f>E73</f>
        <v>334132.11</v>
      </c>
      <c r="F72" s="77">
        <f t="shared" si="7"/>
        <v>234132.11</v>
      </c>
      <c r="G72" s="87">
        <f t="shared" si="8"/>
        <v>334.13211</v>
      </c>
    </row>
    <row r="73" spans="1:7" s="65" customFormat="1" ht="15.75">
      <c r="A73" s="71" t="s">
        <v>180</v>
      </c>
      <c r="B73" s="75" t="s">
        <v>232</v>
      </c>
      <c r="C73" s="90" t="s">
        <v>95</v>
      </c>
      <c r="D73" s="77">
        <v>100000</v>
      </c>
      <c r="E73" s="77">
        <v>334132.11</v>
      </c>
      <c r="F73" s="77">
        <f t="shared" si="7"/>
        <v>234132.11</v>
      </c>
      <c r="G73" s="87">
        <f t="shared" si="8"/>
        <v>334.13211</v>
      </c>
    </row>
    <row r="74" spans="1:7" s="65" customFormat="1" ht="15.75">
      <c r="A74" s="71"/>
      <c r="B74" s="60">
        <v>40000000</v>
      </c>
      <c r="C74" s="61" t="s">
        <v>105</v>
      </c>
      <c r="D74" s="92">
        <f>D75</f>
        <v>13320251</v>
      </c>
      <c r="E74" s="92">
        <f>E75</f>
        <v>13320245.25</v>
      </c>
      <c r="F74" s="92">
        <f t="shared" si="7"/>
        <v>-5.75</v>
      </c>
      <c r="G74" s="93">
        <f t="shared" si="8"/>
        <v>99.99995683264528</v>
      </c>
    </row>
    <row r="75" spans="1:7" s="65" customFormat="1" ht="15.75">
      <c r="A75" s="71"/>
      <c r="B75" s="80">
        <v>41000000</v>
      </c>
      <c r="C75" s="81" t="s">
        <v>106</v>
      </c>
      <c r="D75" s="77">
        <f>D76+D79+D81+D85</f>
        <v>13320251</v>
      </c>
      <c r="E75" s="77">
        <f>E76+E79+E81+E85</f>
        <v>13320245.25</v>
      </c>
      <c r="F75" s="77">
        <f t="shared" si="7"/>
        <v>-5.75</v>
      </c>
      <c r="G75" s="87">
        <f t="shared" si="8"/>
        <v>99.99995683264528</v>
      </c>
    </row>
    <row r="76" spans="1:7" s="65" customFormat="1" ht="31.5">
      <c r="A76" s="71"/>
      <c r="B76" s="80">
        <v>41020000</v>
      </c>
      <c r="C76" s="81" t="s">
        <v>15</v>
      </c>
      <c r="D76" s="77">
        <f>D77+D78</f>
        <v>2126400</v>
      </c>
      <c r="E76" s="77">
        <f>E77+E78</f>
        <v>2126400</v>
      </c>
      <c r="F76" s="77">
        <f t="shared" si="7"/>
        <v>0</v>
      </c>
      <c r="G76" s="87">
        <f t="shared" si="8"/>
        <v>100</v>
      </c>
    </row>
    <row r="77" spans="1:7" s="65" customFormat="1" ht="15.75">
      <c r="A77" s="71" t="s">
        <v>186</v>
      </c>
      <c r="B77" s="97" t="s">
        <v>233</v>
      </c>
      <c r="C77" s="98" t="s">
        <v>234</v>
      </c>
      <c r="D77" s="77">
        <v>2126400</v>
      </c>
      <c r="E77" s="77">
        <v>2126400</v>
      </c>
      <c r="F77" s="77">
        <f t="shared" si="7"/>
        <v>0</v>
      </c>
      <c r="G77" s="87">
        <f t="shared" si="8"/>
        <v>100</v>
      </c>
    </row>
    <row r="78" spans="1:7" s="65" customFormat="1" ht="150" hidden="1">
      <c r="A78" s="71"/>
      <c r="B78" s="99">
        <v>41021400</v>
      </c>
      <c r="C78" s="100" t="s">
        <v>235</v>
      </c>
      <c r="D78" s="77"/>
      <c r="E78" s="77"/>
      <c r="F78" s="77">
        <f t="shared" si="7"/>
        <v>0</v>
      </c>
      <c r="G78" s="87" t="e">
        <f t="shared" si="8"/>
        <v>#DIV/0!</v>
      </c>
    </row>
    <row r="79" spans="1:7" s="65" customFormat="1" ht="31.5">
      <c r="A79" s="71"/>
      <c r="B79" s="88">
        <v>41030000</v>
      </c>
      <c r="C79" s="89" t="s">
        <v>16</v>
      </c>
      <c r="D79" s="77">
        <f>D80</f>
        <v>10817800</v>
      </c>
      <c r="E79" s="77">
        <f>E80</f>
        <v>10817800</v>
      </c>
      <c r="F79" s="77">
        <f t="shared" si="7"/>
        <v>0</v>
      </c>
      <c r="G79" s="87">
        <f t="shared" si="8"/>
        <v>100</v>
      </c>
    </row>
    <row r="80" spans="1:7" s="65" customFormat="1" ht="31.5">
      <c r="A80" s="71" t="s">
        <v>186</v>
      </c>
      <c r="B80" s="75" t="s">
        <v>236</v>
      </c>
      <c r="C80" s="76" t="s">
        <v>237</v>
      </c>
      <c r="D80" s="77">
        <v>10817800</v>
      </c>
      <c r="E80" s="77">
        <v>10817800</v>
      </c>
      <c r="F80" s="77">
        <f t="shared" si="7"/>
        <v>0</v>
      </c>
      <c r="G80" s="87">
        <f t="shared" si="8"/>
        <v>100</v>
      </c>
    </row>
    <row r="81" spans="1:7" s="65" customFormat="1" ht="31.5">
      <c r="A81" s="71"/>
      <c r="B81" s="88">
        <v>41040000</v>
      </c>
      <c r="C81" s="101" t="s">
        <v>17</v>
      </c>
      <c r="D81" s="77">
        <f>D82+D84+D83</f>
        <v>340699</v>
      </c>
      <c r="E81" s="77">
        <f>E82+E84+E83</f>
        <v>340693.25</v>
      </c>
      <c r="F81" s="77">
        <f t="shared" si="7"/>
        <v>-5.75</v>
      </c>
      <c r="G81" s="87">
        <f t="shared" si="8"/>
        <v>99.99831229325592</v>
      </c>
    </row>
    <row r="82" spans="1:7" s="65" customFormat="1" ht="78.75">
      <c r="A82" s="71" t="s">
        <v>186</v>
      </c>
      <c r="B82" s="75" t="s">
        <v>238</v>
      </c>
      <c r="C82" s="76" t="s">
        <v>55</v>
      </c>
      <c r="D82" s="77">
        <v>203574</v>
      </c>
      <c r="E82" s="77">
        <v>203574</v>
      </c>
      <c r="F82" s="77">
        <f t="shared" si="7"/>
        <v>0</v>
      </c>
      <c r="G82" s="87">
        <f t="shared" si="8"/>
        <v>100</v>
      </c>
    </row>
    <row r="83" spans="1:7" s="65" customFormat="1" ht="15.75">
      <c r="A83" s="71"/>
      <c r="B83" s="102">
        <v>41040400</v>
      </c>
      <c r="C83" s="103" t="s">
        <v>162</v>
      </c>
      <c r="D83" s="77">
        <v>137125</v>
      </c>
      <c r="E83" s="77">
        <v>137119.25</v>
      </c>
      <c r="F83" s="77">
        <f t="shared" si="7"/>
        <v>-5.75</v>
      </c>
      <c r="G83" s="87">
        <f t="shared" si="8"/>
        <v>99.99580674567001</v>
      </c>
    </row>
    <row r="84" spans="1:7" s="65" customFormat="1" ht="110.25" hidden="1">
      <c r="A84" s="71" t="s">
        <v>186</v>
      </c>
      <c r="B84" s="75" t="s">
        <v>239</v>
      </c>
      <c r="C84" s="76" t="s">
        <v>240</v>
      </c>
      <c r="D84" s="77"/>
      <c r="E84" s="77"/>
      <c r="F84" s="77">
        <f t="shared" si="7"/>
        <v>0</v>
      </c>
      <c r="G84" s="87" t="e">
        <f t="shared" si="8"/>
        <v>#DIV/0!</v>
      </c>
    </row>
    <row r="85" spans="1:7" s="65" customFormat="1" ht="31.5">
      <c r="A85" s="71"/>
      <c r="B85" s="80">
        <v>41050000</v>
      </c>
      <c r="C85" s="81" t="s">
        <v>18</v>
      </c>
      <c r="D85" s="77">
        <f>D86+D87</f>
        <v>35352</v>
      </c>
      <c r="E85" s="77">
        <f>E86+E87</f>
        <v>35352</v>
      </c>
      <c r="F85" s="77">
        <f t="shared" si="7"/>
        <v>0</v>
      </c>
      <c r="G85" s="87">
        <f t="shared" si="8"/>
        <v>100</v>
      </c>
    </row>
    <row r="86" spans="1:7" s="65" customFormat="1" ht="65.25" customHeight="1" hidden="1">
      <c r="A86" s="71"/>
      <c r="B86" s="104">
        <v>41051200</v>
      </c>
      <c r="C86" s="105" t="s">
        <v>19</v>
      </c>
      <c r="D86" s="77"/>
      <c r="E86" s="77"/>
      <c r="F86" s="77">
        <f t="shared" si="7"/>
        <v>0</v>
      </c>
      <c r="G86" s="87" t="e">
        <f t="shared" si="8"/>
        <v>#DIV/0!</v>
      </c>
    </row>
    <row r="87" spans="1:7" s="65" customFormat="1" ht="15.75">
      <c r="A87" s="71" t="s">
        <v>186</v>
      </c>
      <c r="B87" s="75" t="s">
        <v>241</v>
      </c>
      <c r="C87" s="90" t="s">
        <v>20</v>
      </c>
      <c r="D87" s="77">
        <v>35352</v>
      </c>
      <c r="E87" s="77">
        <v>35352</v>
      </c>
      <c r="F87" s="77">
        <f t="shared" si="7"/>
        <v>0</v>
      </c>
      <c r="G87" s="87">
        <f t="shared" si="8"/>
        <v>100</v>
      </c>
    </row>
    <row r="88" spans="1:7" s="65" customFormat="1" ht="15.75">
      <c r="A88" s="71" t="s">
        <v>186</v>
      </c>
      <c r="B88" s="75" t="s">
        <v>242</v>
      </c>
      <c r="C88" s="106" t="s">
        <v>243</v>
      </c>
      <c r="D88" s="107">
        <f>D13+D56</f>
        <v>20348267</v>
      </c>
      <c r="E88" s="107">
        <f>E13+E56</f>
        <v>20935493.11</v>
      </c>
      <c r="F88" s="107">
        <f t="shared" si="7"/>
        <v>587226.1099999994</v>
      </c>
      <c r="G88" s="108">
        <f t="shared" si="8"/>
        <v>102.88587775067035</v>
      </c>
    </row>
    <row r="89" spans="1:7" s="65" customFormat="1" ht="27.75" customHeight="1">
      <c r="A89" s="71" t="s">
        <v>186</v>
      </c>
      <c r="B89" s="75" t="s">
        <v>242</v>
      </c>
      <c r="C89" s="109" t="s">
        <v>9</v>
      </c>
      <c r="D89" s="110">
        <f>D74+D88</f>
        <v>33668518</v>
      </c>
      <c r="E89" s="110">
        <f>E74+E88</f>
        <v>34255738.36</v>
      </c>
      <c r="F89" s="110">
        <f t="shared" si="7"/>
        <v>587220.3599999994</v>
      </c>
      <c r="G89" s="111">
        <f t="shared" si="8"/>
        <v>101.74412298159365</v>
      </c>
    </row>
    <row r="90" spans="1:7" s="65" customFormat="1" ht="15.75">
      <c r="A90" s="112"/>
      <c r="B90" s="167" t="s">
        <v>6</v>
      </c>
      <c r="C90" s="168"/>
      <c r="D90" s="169"/>
      <c r="E90" s="169"/>
      <c r="F90" s="169"/>
      <c r="G90" s="170"/>
    </row>
    <row r="91" spans="1:7" s="65" customFormat="1" ht="15.75">
      <c r="A91" s="112"/>
      <c r="B91" s="66">
        <v>10000000</v>
      </c>
      <c r="C91" s="67" t="s">
        <v>74</v>
      </c>
      <c r="D91" s="113">
        <f>D92</f>
        <v>46010</v>
      </c>
      <c r="E91" s="113">
        <f>E92</f>
        <v>50975.86</v>
      </c>
      <c r="F91" s="113">
        <f aca="true" t="shared" si="9" ref="F91:F109">E91-D91</f>
        <v>4965.860000000001</v>
      </c>
      <c r="G91" s="114">
        <f>E91/D92*100</f>
        <v>110.79300152140839</v>
      </c>
    </row>
    <row r="92" spans="1:7" s="65" customFormat="1" ht="15.75">
      <c r="A92" s="112"/>
      <c r="B92" s="115">
        <v>19010000</v>
      </c>
      <c r="C92" s="116" t="s">
        <v>108</v>
      </c>
      <c r="D92" s="117">
        <f>D93+D94</f>
        <v>46010</v>
      </c>
      <c r="E92" s="117">
        <f>E93+E94</f>
        <v>50975.86</v>
      </c>
      <c r="F92" s="117">
        <f t="shared" si="9"/>
        <v>4965.860000000001</v>
      </c>
      <c r="G92" s="118">
        <f aca="true" t="shared" si="10" ref="G92:G103">E92/D92*100</f>
        <v>110.79300152140839</v>
      </c>
    </row>
    <row r="93" spans="2:7" s="65" customFormat="1" ht="78.75">
      <c r="B93" s="75" t="s">
        <v>244</v>
      </c>
      <c r="C93" s="76" t="s">
        <v>109</v>
      </c>
      <c r="D93" s="74">
        <v>6010</v>
      </c>
      <c r="E93" s="74">
        <v>6010.69</v>
      </c>
      <c r="F93" s="117">
        <f t="shared" si="9"/>
        <v>0.6899999999995998</v>
      </c>
      <c r="G93" s="118">
        <f t="shared" si="10"/>
        <v>100.01148086522463</v>
      </c>
    </row>
    <row r="94" spans="2:7" s="65" customFormat="1" ht="63">
      <c r="B94" s="75" t="s">
        <v>245</v>
      </c>
      <c r="C94" s="76" t="s">
        <v>110</v>
      </c>
      <c r="D94" s="77">
        <v>40000</v>
      </c>
      <c r="E94" s="77">
        <v>44965.17</v>
      </c>
      <c r="F94" s="117">
        <f t="shared" si="9"/>
        <v>4965.169999999998</v>
      </c>
      <c r="G94" s="118">
        <f t="shared" si="10"/>
        <v>112.412925</v>
      </c>
    </row>
    <row r="95" spans="2:7" s="65" customFormat="1" ht="15.75">
      <c r="B95" s="94">
        <v>20000000</v>
      </c>
      <c r="C95" s="95" t="s">
        <v>93</v>
      </c>
      <c r="D95" s="77">
        <f>D96</f>
        <v>1063230.87</v>
      </c>
      <c r="E95" s="77">
        <f>E96</f>
        <v>1063230.87</v>
      </c>
      <c r="F95" s="117">
        <f t="shared" si="9"/>
        <v>0</v>
      </c>
      <c r="G95" s="118">
        <f t="shared" si="10"/>
        <v>100</v>
      </c>
    </row>
    <row r="96" spans="2:7" s="65" customFormat="1" ht="15.75">
      <c r="B96" s="119">
        <v>25000000</v>
      </c>
      <c r="C96" s="120" t="s">
        <v>111</v>
      </c>
      <c r="D96" s="77">
        <f>D97+D100</f>
        <v>1063230.87</v>
      </c>
      <c r="E96" s="77">
        <f>E97+E100</f>
        <v>1063230.87</v>
      </c>
      <c r="F96" s="117">
        <f t="shared" si="9"/>
        <v>0</v>
      </c>
      <c r="G96" s="118">
        <f t="shared" si="10"/>
        <v>100</v>
      </c>
    </row>
    <row r="97" spans="2:7" s="65" customFormat="1" ht="47.25">
      <c r="B97" s="121">
        <v>25010000</v>
      </c>
      <c r="C97" s="122" t="s">
        <v>112</v>
      </c>
      <c r="D97" s="77">
        <f>D98+D99</f>
        <v>38971.09</v>
      </c>
      <c r="E97" s="77">
        <f>E98+E99</f>
        <v>38971.09</v>
      </c>
      <c r="F97" s="117">
        <f t="shared" si="9"/>
        <v>0</v>
      </c>
      <c r="G97" s="118">
        <f t="shared" si="10"/>
        <v>100</v>
      </c>
    </row>
    <row r="98" spans="2:7" s="65" customFormat="1" ht="31.5">
      <c r="B98" s="75" t="s">
        <v>246</v>
      </c>
      <c r="C98" s="76" t="s">
        <v>113</v>
      </c>
      <c r="D98" s="77">
        <v>24790.35</v>
      </c>
      <c r="E98" s="77">
        <v>24790.35</v>
      </c>
      <c r="F98" s="117">
        <f t="shared" si="9"/>
        <v>0</v>
      </c>
      <c r="G98" s="118">
        <f t="shared" si="10"/>
        <v>100</v>
      </c>
    </row>
    <row r="99" spans="2:7" s="65" customFormat="1" ht="31.5">
      <c r="B99" s="75" t="s">
        <v>247</v>
      </c>
      <c r="C99" s="76" t="s">
        <v>114</v>
      </c>
      <c r="D99" s="77">
        <v>14180.74</v>
      </c>
      <c r="E99" s="77">
        <v>14180.74</v>
      </c>
      <c r="F99" s="117">
        <f t="shared" si="9"/>
        <v>0</v>
      </c>
      <c r="G99" s="118">
        <f t="shared" si="10"/>
        <v>100</v>
      </c>
    </row>
    <row r="100" spans="2:7" s="65" customFormat="1" ht="31.5">
      <c r="B100" s="121">
        <v>25020000</v>
      </c>
      <c r="C100" s="122" t="s">
        <v>115</v>
      </c>
      <c r="D100" s="77">
        <f>D101+D102</f>
        <v>1024259.78</v>
      </c>
      <c r="E100" s="77">
        <f>E101+E102</f>
        <v>1024259.78</v>
      </c>
      <c r="F100" s="117">
        <f t="shared" si="9"/>
        <v>0</v>
      </c>
      <c r="G100" s="118">
        <f t="shared" si="10"/>
        <v>100</v>
      </c>
    </row>
    <row r="101" spans="2:7" s="65" customFormat="1" ht="15.75" hidden="1">
      <c r="B101" s="75" t="s">
        <v>248</v>
      </c>
      <c r="C101" s="90" t="s">
        <v>116</v>
      </c>
      <c r="D101" s="77"/>
      <c r="E101" s="77"/>
      <c r="F101" s="117">
        <f t="shared" si="9"/>
        <v>0</v>
      </c>
      <c r="G101" s="118" t="e">
        <f t="shared" si="10"/>
        <v>#DIV/0!</v>
      </c>
    </row>
    <row r="102" spans="2:7" s="65" customFormat="1" ht="110.25">
      <c r="B102" s="75" t="s">
        <v>249</v>
      </c>
      <c r="C102" s="76" t="s">
        <v>250</v>
      </c>
      <c r="D102" s="77">
        <v>1024259.78</v>
      </c>
      <c r="E102" s="77">
        <v>1024259.78</v>
      </c>
      <c r="F102" s="117">
        <f t="shared" si="9"/>
        <v>0</v>
      </c>
      <c r="G102" s="118">
        <f t="shared" si="10"/>
        <v>100</v>
      </c>
    </row>
    <row r="103" spans="2:7" s="65" customFormat="1" ht="31.5" hidden="1">
      <c r="B103" s="123">
        <v>41050000</v>
      </c>
      <c r="C103" s="124" t="s">
        <v>18</v>
      </c>
      <c r="D103" s="125">
        <f>D105</f>
        <v>0</v>
      </c>
      <c r="E103" s="126">
        <f>E105</f>
        <v>0</v>
      </c>
      <c r="F103" s="117">
        <f t="shared" si="9"/>
        <v>0</v>
      </c>
      <c r="G103" s="118" t="e">
        <f t="shared" si="10"/>
        <v>#DIV/0!</v>
      </c>
    </row>
    <row r="104" spans="2:7" s="65" customFormat="1" ht="35.25" customHeight="1" hidden="1">
      <c r="B104" s="127">
        <v>41053400</v>
      </c>
      <c r="C104" s="128" t="s">
        <v>117</v>
      </c>
      <c r="D104" s="117"/>
      <c r="E104" s="129"/>
      <c r="F104" s="117">
        <f t="shared" si="9"/>
        <v>0</v>
      </c>
      <c r="G104" s="118"/>
    </row>
    <row r="105" spans="2:7" s="65" customFormat="1" ht="15.75" hidden="1">
      <c r="B105" s="72" t="s">
        <v>241</v>
      </c>
      <c r="C105" s="130" t="s">
        <v>20</v>
      </c>
      <c r="D105" s="74"/>
      <c r="E105" s="131"/>
      <c r="F105" s="117">
        <f t="shared" si="9"/>
        <v>0</v>
      </c>
      <c r="G105" s="118" t="e">
        <f>E105/D105*100</f>
        <v>#DIV/0!</v>
      </c>
    </row>
    <row r="106" spans="2:7" s="65" customFormat="1" ht="63" hidden="1">
      <c r="B106" s="132">
        <v>50110000</v>
      </c>
      <c r="C106" s="79" t="s">
        <v>251</v>
      </c>
      <c r="D106" s="74"/>
      <c r="E106" s="131"/>
      <c r="F106" s="117">
        <f t="shared" si="9"/>
        <v>0</v>
      </c>
      <c r="G106" s="118"/>
    </row>
    <row r="107" spans="2:7" s="65" customFormat="1" ht="15.75">
      <c r="B107" s="75" t="s">
        <v>242</v>
      </c>
      <c r="C107" s="106" t="s">
        <v>107</v>
      </c>
      <c r="D107" s="107">
        <f>D91+D95</f>
        <v>1109240.87</v>
      </c>
      <c r="E107" s="107">
        <f>E91+E95+E106</f>
        <v>1114206.7300000002</v>
      </c>
      <c r="F107" s="133">
        <f t="shared" si="9"/>
        <v>4965.860000000102</v>
      </c>
      <c r="G107" s="134">
        <f>E107/D107*100</f>
        <v>100.44768094417581</v>
      </c>
    </row>
    <row r="108" spans="2:7" s="65" customFormat="1" ht="15.75">
      <c r="B108" s="135" t="s">
        <v>242</v>
      </c>
      <c r="C108" s="136" t="s">
        <v>10</v>
      </c>
      <c r="D108" s="137">
        <f>D91+D95+D103</f>
        <v>1109240.87</v>
      </c>
      <c r="E108" s="137">
        <f>E91+E95+E103+E106</f>
        <v>1114206.7300000002</v>
      </c>
      <c r="F108" s="138">
        <f t="shared" si="9"/>
        <v>4965.860000000102</v>
      </c>
      <c r="G108" s="139">
        <f>E108/D108*100</f>
        <v>100.44768094417581</v>
      </c>
    </row>
    <row r="109" spans="2:7" s="65" customFormat="1" ht="32.25" customHeight="1" thickBot="1">
      <c r="B109" s="161" t="s">
        <v>8</v>
      </c>
      <c r="C109" s="162"/>
      <c r="D109" s="140">
        <f>D89+D108</f>
        <v>34777758.87</v>
      </c>
      <c r="E109" s="140">
        <f>E89+E108</f>
        <v>35369945.089999996</v>
      </c>
      <c r="F109" s="141">
        <f t="shared" si="9"/>
        <v>592186.2199999988</v>
      </c>
      <c r="G109" s="142">
        <f>E109/D109*100</f>
        <v>101.70277280434776</v>
      </c>
    </row>
    <row r="111" spans="3:4" ht="15.75">
      <c r="C111" s="143"/>
      <c r="D111" s="143"/>
    </row>
    <row r="112" spans="3:6" ht="15">
      <c r="C112" s="144" t="s">
        <v>67</v>
      </c>
      <c r="D112" s="144"/>
      <c r="F112" s="145" t="s">
        <v>120</v>
      </c>
    </row>
    <row r="113" spans="3:4" ht="12.75">
      <c r="C113" s="146"/>
      <c r="D113" s="146"/>
    </row>
  </sheetData>
  <sheetProtection/>
  <mergeCells count="4">
    <mergeCell ref="B109:C109"/>
    <mergeCell ref="B12:G12"/>
    <mergeCell ref="B7:G7"/>
    <mergeCell ref="B90:G90"/>
  </mergeCells>
  <printOptions horizontalCentered="1"/>
  <pageMargins left="0.5905511811023623" right="0.1968503937007874" top="0.3937007874015748" bottom="0.3937007874015748" header="0.5118110236220472" footer="0.5118110236220472"/>
  <pageSetup fitToHeight="4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G97"/>
  <sheetViews>
    <sheetView showZeros="0" tabSelected="1" zoomScale="115" zoomScaleNormal="115" zoomScalePageLayoutView="0" workbookViewId="0" topLeftCell="A1">
      <pane xSplit="1" ySplit="10" topLeftCell="B8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48" sqref="M48"/>
    </sheetView>
  </sheetViews>
  <sheetFormatPr defaultColWidth="9.00390625" defaultRowHeight="12.75"/>
  <cols>
    <col min="1" max="1" width="1.25" style="0" customWidth="1"/>
    <col min="2" max="2" width="9.75390625" style="0" customWidth="1"/>
    <col min="3" max="3" width="35.75390625" style="0" customWidth="1"/>
    <col min="4" max="4" width="17.00390625" style="0" customWidth="1"/>
    <col min="5" max="5" width="17.625" style="0" customWidth="1"/>
    <col min="6" max="6" width="13.125" style="0" customWidth="1"/>
    <col min="7" max="7" width="15.00390625" style="0" customWidth="1"/>
  </cols>
  <sheetData>
    <row r="1" spans="2:6" ht="12.75">
      <c r="B1" s="2"/>
      <c r="C1" s="2"/>
      <c r="D1" s="2"/>
      <c r="E1" s="24" t="s">
        <v>121</v>
      </c>
      <c r="F1" s="2"/>
    </row>
    <row r="2" spans="2:6" ht="12.75">
      <c r="B2" s="2"/>
      <c r="C2" s="2"/>
      <c r="D2" s="2"/>
      <c r="E2" s="1" t="s">
        <v>263</v>
      </c>
      <c r="F2" s="2"/>
    </row>
    <row r="3" spans="2:6" ht="12.75">
      <c r="B3" s="2"/>
      <c r="C3" s="2"/>
      <c r="D3" s="2"/>
      <c r="E3" s="1" t="s">
        <v>264</v>
      </c>
      <c r="F3" s="2"/>
    </row>
    <row r="4" spans="2:6" ht="12.75">
      <c r="B4" s="2"/>
      <c r="C4" s="2"/>
      <c r="D4" s="2"/>
      <c r="E4" s="1" t="s">
        <v>151</v>
      </c>
      <c r="F4" s="2"/>
    </row>
    <row r="5" spans="2:6" ht="12.75">
      <c r="B5" s="2"/>
      <c r="C5" s="2"/>
      <c r="D5" s="2"/>
      <c r="E5" s="1" t="s">
        <v>168</v>
      </c>
      <c r="F5" s="2"/>
    </row>
    <row r="6" spans="2:6" ht="12.75">
      <c r="B6" s="2"/>
      <c r="C6" s="2"/>
      <c r="D6" s="2"/>
      <c r="E6" s="1" t="s">
        <v>252</v>
      </c>
      <c r="F6" s="2"/>
    </row>
    <row r="7" spans="2:7" ht="32.25" customHeight="1">
      <c r="B7" s="180" t="s">
        <v>169</v>
      </c>
      <c r="C7" s="180"/>
      <c r="D7" s="180"/>
      <c r="E7" s="180"/>
      <c r="F7" s="180"/>
      <c r="G7" s="180"/>
    </row>
    <row r="8" spans="2:7" ht="18.75">
      <c r="B8" s="180" t="s">
        <v>253</v>
      </c>
      <c r="C8" s="180"/>
      <c r="D8" s="180"/>
      <c r="E8" s="180"/>
      <c r="F8" s="180"/>
      <c r="G8" s="180"/>
    </row>
    <row r="9" spans="2:7" ht="19.5" customHeight="1" thickBot="1">
      <c r="B9" s="2"/>
      <c r="C9" s="2"/>
      <c r="D9" s="2"/>
      <c r="E9" s="2"/>
      <c r="F9" s="2"/>
      <c r="G9" s="3" t="s">
        <v>3</v>
      </c>
    </row>
    <row r="10" spans="2:7" ht="72" customHeight="1" thickBot="1">
      <c r="B10" s="13" t="s">
        <v>0</v>
      </c>
      <c r="C10" s="14" t="s">
        <v>68</v>
      </c>
      <c r="D10" s="14" t="s">
        <v>255</v>
      </c>
      <c r="E10" s="14" t="s">
        <v>254</v>
      </c>
      <c r="F10" s="14" t="s">
        <v>5</v>
      </c>
      <c r="G10" s="15" t="s">
        <v>69</v>
      </c>
    </row>
    <row r="11" spans="2:7" ht="13.5" thickBot="1">
      <c r="B11" s="7">
        <v>1</v>
      </c>
      <c r="C11" s="6">
        <v>2</v>
      </c>
      <c r="D11" s="8">
        <v>3</v>
      </c>
      <c r="E11" s="7">
        <v>4</v>
      </c>
      <c r="F11" s="10" t="s">
        <v>70</v>
      </c>
      <c r="G11" s="9" t="s">
        <v>71</v>
      </c>
    </row>
    <row r="12" spans="2:7" ht="41.25" customHeight="1">
      <c r="B12" s="177" t="s">
        <v>4</v>
      </c>
      <c r="C12" s="178"/>
      <c r="D12" s="178"/>
      <c r="E12" s="178"/>
      <c r="F12" s="178"/>
      <c r="G12" s="179"/>
    </row>
    <row r="13" spans="2:7" ht="25.5">
      <c r="B13" s="23" t="s">
        <v>21</v>
      </c>
      <c r="C13" s="23" t="s">
        <v>22</v>
      </c>
      <c r="D13" s="148">
        <v>14503767</v>
      </c>
      <c r="E13" s="148">
        <v>13666807.489999998</v>
      </c>
      <c r="F13" s="17">
        <f>E13/D13*100</f>
        <v>94.22936461955021</v>
      </c>
      <c r="G13" s="41">
        <f>E13-D13</f>
        <v>-836959.5100000016</v>
      </c>
    </row>
    <row r="14" spans="2:7" ht="12.75">
      <c r="B14" s="153" t="s">
        <v>23</v>
      </c>
      <c r="C14" s="153" t="s">
        <v>1</v>
      </c>
      <c r="D14" s="154">
        <v>6092504</v>
      </c>
      <c r="E14" s="154">
        <v>5923306.1099999985</v>
      </c>
      <c r="F14" s="25">
        <f aca="true" t="shared" si="0" ref="F14:F63">E14/D14*100</f>
        <v>97.2228513924652</v>
      </c>
      <c r="G14" s="155">
        <f aca="true" t="shared" si="1" ref="G14:G63">E14-D14</f>
        <v>-169197.89000000153</v>
      </c>
    </row>
    <row r="15" spans="2:7" ht="76.5">
      <c r="B15" s="147" t="s">
        <v>24</v>
      </c>
      <c r="C15" s="147" t="s">
        <v>25</v>
      </c>
      <c r="D15" s="149">
        <v>6092504</v>
      </c>
      <c r="E15" s="149">
        <v>5923306.1099999985</v>
      </c>
      <c r="F15" s="18">
        <f t="shared" si="0"/>
        <v>97.2228513924652</v>
      </c>
      <c r="G15" s="42">
        <f t="shared" si="1"/>
        <v>-169197.89000000153</v>
      </c>
    </row>
    <row r="16" spans="2:7" s="19" customFormat="1" ht="12.75">
      <c r="B16" s="153" t="s">
        <v>123</v>
      </c>
      <c r="C16" s="153" t="s">
        <v>124</v>
      </c>
      <c r="D16" s="154">
        <v>555579</v>
      </c>
      <c r="E16" s="154">
        <v>371073.8</v>
      </c>
      <c r="F16" s="25">
        <f t="shared" si="0"/>
        <v>66.79046544235833</v>
      </c>
      <c r="G16" s="155">
        <f t="shared" si="1"/>
        <v>-184505.2</v>
      </c>
    </row>
    <row r="17" spans="2:7" ht="51">
      <c r="B17" s="147" t="s">
        <v>125</v>
      </c>
      <c r="C17" s="147" t="s">
        <v>126</v>
      </c>
      <c r="D17" s="149">
        <v>555579</v>
      </c>
      <c r="E17" s="149">
        <v>371073.8</v>
      </c>
      <c r="F17" s="18">
        <f t="shared" si="0"/>
        <v>66.79046544235833</v>
      </c>
      <c r="G17" s="42">
        <f t="shared" si="1"/>
        <v>-184505.2</v>
      </c>
    </row>
    <row r="18" spans="2:7" ht="25.5">
      <c r="B18" s="147" t="s">
        <v>163</v>
      </c>
      <c r="C18" s="147" t="s">
        <v>164</v>
      </c>
      <c r="D18" s="149">
        <v>0</v>
      </c>
      <c r="E18" s="149">
        <v>0</v>
      </c>
      <c r="F18" s="18"/>
      <c r="G18" s="42">
        <f t="shared" si="1"/>
        <v>0</v>
      </c>
    </row>
    <row r="19" spans="2:7" ht="25.5">
      <c r="B19" s="153" t="s">
        <v>127</v>
      </c>
      <c r="C19" s="153" t="s">
        <v>128</v>
      </c>
      <c r="D19" s="154">
        <v>2439299</v>
      </c>
      <c r="E19" s="154">
        <v>2208617.48</v>
      </c>
      <c r="F19" s="25">
        <f t="shared" si="0"/>
        <v>90.54312242984562</v>
      </c>
      <c r="G19" s="155">
        <f t="shared" si="1"/>
        <v>-230681.52000000002</v>
      </c>
    </row>
    <row r="20" spans="2:7" ht="25.5">
      <c r="B20" s="147" t="s">
        <v>129</v>
      </c>
      <c r="C20" s="147" t="s">
        <v>130</v>
      </c>
      <c r="D20" s="149">
        <v>10000</v>
      </c>
      <c r="E20" s="149">
        <v>991.9</v>
      </c>
      <c r="F20" s="18">
        <f t="shared" si="0"/>
        <v>9.919</v>
      </c>
      <c r="G20" s="42">
        <f t="shared" si="1"/>
        <v>-9008.1</v>
      </c>
    </row>
    <row r="21" spans="2:7" ht="38.25">
      <c r="B21" s="147" t="s">
        <v>131</v>
      </c>
      <c r="C21" s="147" t="s">
        <v>132</v>
      </c>
      <c r="D21" s="149">
        <v>124960</v>
      </c>
      <c r="E21" s="149">
        <v>120043</v>
      </c>
      <c r="F21" s="18">
        <f t="shared" si="0"/>
        <v>96.06514084507042</v>
      </c>
      <c r="G21" s="42">
        <f t="shared" si="1"/>
        <v>-4917</v>
      </c>
    </row>
    <row r="22" spans="2:7" ht="38.25">
      <c r="B22" s="147" t="s">
        <v>256</v>
      </c>
      <c r="C22" s="147" t="s">
        <v>257</v>
      </c>
      <c r="D22" s="149">
        <v>8000</v>
      </c>
      <c r="E22" s="149">
        <v>0</v>
      </c>
      <c r="F22" s="18">
        <f t="shared" si="0"/>
        <v>0</v>
      </c>
      <c r="G22" s="42">
        <f t="shared" si="1"/>
        <v>-8000</v>
      </c>
    </row>
    <row r="23" spans="2:7" ht="63.75">
      <c r="B23" s="147" t="s">
        <v>29</v>
      </c>
      <c r="C23" s="147" t="s">
        <v>133</v>
      </c>
      <c r="D23" s="149">
        <v>1168124</v>
      </c>
      <c r="E23" s="149">
        <v>1119494.56</v>
      </c>
      <c r="F23" s="18">
        <f t="shared" si="0"/>
        <v>95.83696251425363</v>
      </c>
      <c r="G23" s="42">
        <f t="shared" si="1"/>
        <v>-48629.439999999944</v>
      </c>
    </row>
    <row r="24" spans="2:7" ht="89.25">
      <c r="B24" s="147" t="s">
        <v>134</v>
      </c>
      <c r="C24" s="147" t="s">
        <v>135</v>
      </c>
      <c r="D24" s="149">
        <v>136877</v>
      </c>
      <c r="E24" s="149">
        <v>90876.02</v>
      </c>
      <c r="F24" s="18">
        <f t="shared" si="0"/>
        <v>66.39246915113569</v>
      </c>
      <c r="G24" s="42">
        <f t="shared" si="1"/>
        <v>-46000.979999999996</v>
      </c>
    </row>
    <row r="25" spans="2:7" ht="25.5">
      <c r="B25" s="147" t="s">
        <v>30</v>
      </c>
      <c r="C25" s="147" t="s">
        <v>31</v>
      </c>
      <c r="D25" s="149">
        <v>25986</v>
      </c>
      <c r="E25" s="149">
        <v>0</v>
      </c>
      <c r="F25" s="18">
        <f t="shared" si="0"/>
        <v>0</v>
      </c>
      <c r="G25" s="42">
        <f t="shared" si="1"/>
        <v>-25986</v>
      </c>
    </row>
    <row r="26" spans="2:7" ht="25.5">
      <c r="B26" s="147" t="s">
        <v>32</v>
      </c>
      <c r="C26" s="147" t="s">
        <v>33</v>
      </c>
      <c r="D26" s="149">
        <v>965352</v>
      </c>
      <c r="E26" s="149">
        <v>877212</v>
      </c>
      <c r="F26" s="18">
        <f t="shared" si="0"/>
        <v>90.8696516918181</v>
      </c>
      <c r="G26" s="42">
        <f t="shared" si="1"/>
        <v>-88140</v>
      </c>
    </row>
    <row r="27" spans="2:7" ht="23.25" customHeight="1">
      <c r="B27" s="153" t="s">
        <v>40</v>
      </c>
      <c r="C27" s="153" t="s">
        <v>41</v>
      </c>
      <c r="D27" s="154">
        <v>5002656</v>
      </c>
      <c r="E27" s="154">
        <v>4750483.02</v>
      </c>
      <c r="F27" s="25">
        <f t="shared" si="0"/>
        <v>94.95921806336473</v>
      </c>
      <c r="G27" s="155">
        <f t="shared" si="1"/>
        <v>-252172.98000000045</v>
      </c>
    </row>
    <row r="28" spans="2:7" ht="25.5">
      <c r="B28" s="147" t="s">
        <v>42</v>
      </c>
      <c r="C28" s="147" t="s">
        <v>43</v>
      </c>
      <c r="D28" s="149">
        <v>2000</v>
      </c>
      <c r="E28" s="149">
        <v>1190</v>
      </c>
      <c r="F28" s="18">
        <f t="shared" si="0"/>
        <v>59.5</v>
      </c>
      <c r="G28" s="42">
        <f t="shared" si="1"/>
        <v>-810</v>
      </c>
    </row>
    <row r="29" spans="2:7" ht="51">
      <c r="B29" s="147" t="s">
        <v>44</v>
      </c>
      <c r="C29" s="147" t="s">
        <v>45</v>
      </c>
      <c r="D29" s="149">
        <v>586721</v>
      </c>
      <c r="E29" s="149">
        <v>461285.15</v>
      </c>
      <c r="F29" s="18">
        <f t="shared" si="0"/>
        <v>78.6208692035908</v>
      </c>
      <c r="G29" s="42">
        <f t="shared" si="1"/>
        <v>-125435.84999999998</v>
      </c>
    </row>
    <row r="30" spans="2:7" ht="25.5">
      <c r="B30" s="147" t="s">
        <v>46</v>
      </c>
      <c r="C30" s="147" t="s">
        <v>47</v>
      </c>
      <c r="D30" s="149">
        <v>4413935</v>
      </c>
      <c r="E30" s="149">
        <v>4288007.87</v>
      </c>
      <c r="F30" s="18">
        <f t="shared" si="0"/>
        <v>97.14705517865579</v>
      </c>
      <c r="G30" s="42">
        <f t="shared" si="1"/>
        <v>-125927.12999999989</v>
      </c>
    </row>
    <row r="31" spans="2:7" ht="12.75">
      <c r="B31" s="153" t="s">
        <v>136</v>
      </c>
      <c r="C31" s="153" t="s">
        <v>137</v>
      </c>
      <c r="D31" s="154">
        <v>413729</v>
      </c>
      <c r="E31" s="154">
        <v>413327.08</v>
      </c>
      <c r="F31" s="25">
        <f t="shared" si="0"/>
        <v>99.90285428384281</v>
      </c>
      <c r="G31" s="155">
        <f t="shared" si="1"/>
        <v>-401.9199999999837</v>
      </c>
    </row>
    <row r="32" spans="2:7" ht="18" customHeight="1">
      <c r="B32" s="147" t="s">
        <v>48</v>
      </c>
      <c r="C32" s="147" t="s">
        <v>138</v>
      </c>
      <c r="D32" s="149">
        <v>6000</v>
      </c>
      <c r="E32" s="149">
        <v>6000</v>
      </c>
      <c r="F32" s="18">
        <f t="shared" si="0"/>
        <v>100</v>
      </c>
      <c r="G32" s="42">
        <f t="shared" si="1"/>
        <v>0</v>
      </c>
    </row>
    <row r="33" spans="2:7" ht="12.75" customHeight="1">
      <c r="B33" s="147" t="s">
        <v>49</v>
      </c>
      <c r="C33" s="147" t="s">
        <v>50</v>
      </c>
      <c r="D33" s="149">
        <v>68436</v>
      </c>
      <c r="E33" s="149">
        <v>68434.68</v>
      </c>
      <c r="F33" s="18">
        <f t="shared" si="0"/>
        <v>99.99807119060142</v>
      </c>
      <c r="G33" s="42">
        <f t="shared" si="1"/>
        <v>-1.320000000006985</v>
      </c>
    </row>
    <row r="34" spans="2:7" ht="38.25">
      <c r="B34" s="147" t="s">
        <v>51</v>
      </c>
      <c r="C34" s="147" t="s">
        <v>52</v>
      </c>
      <c r="D34" s="149">
        <v>339293</v>
      </c>
      <c r="E34" s="149">
        <v>338892.4</v>
      </c>
      <c r="F34" s="18">
        <f t="shared" si="0"/>
        <v>99.88193095643</v>
      </c>
      <c r="G34" s="42">
        <f t="shared" si="1"/>
        <v>-400.5999999999767</v>
      </c>
    </row>
    <row r="35" spans="2:7" ht="25.5">
      <c r="B35" s="147" t="s">
        <v>53</v>
      </c>
      <c r="C35" s="147" t="s">
        <v>54</v>
      </c>
      <c r="D35" s="149">
        <v>0</v>
      </c>
      <c r="E35" s="149">
        <v>0</v>
      </c>
      <c r="F35" s="18"/>
      <c r="G35" s="42">
        <f t="shared" si="1"/>
        <v>0</v>
      </c>
    </row>
    <row r="36" spans="2:7" ht="12.75">
      <c r="B36" s="153" t="s">
        <v>152</v>
      </c>
      <c r="C36" s="153" t="s">
        <v>153</v>
      </c>
      <c r="D36" s="154">
        <v>0</v>
      </c>
      <c r="E36" s="154">
        <v>0</v>
      </c>
      <c r="F36" s="25"/>
      <c r="G36" s="155">
        <f t="shared" si="1"/>
        <v>0</v>
      </c>
    </row>
    <row r="37" spans="2:7" ht="38.25">
      <c r="B37" s="147" t="s">
        <v>158</v>
      </c>
      <c r="C37" s="147" t="s">
        <v>159</v>
      </c>
      <c r="D37" s="149">
        <v>0</v>
      </c>
      <c r="E37" s="149">
        <v>0</v>
      </c>
      <c r="F37" s="18"/>
      <c r="G37" s="42">
        <f t="shared" si="1"/>
        <v>0</v>
      </c>
    </row>
    <row r="38" spans="2:7" ht="54" customHeight="1">
      <c r="B38" s="23" t="s">
        <v>58</v>
      </c>
      <c r="C38" s="23" t="s">
        <v>155</v>
      </c>
      <c r="D38" s="151">
        <v>25134849</v>
      </c>
      <c r="E38" s="151">
        <v>18604863.980000004</v>
      </c>
      <c r="F38" s="16">
        <f t="shared" si="0"/>
        <v>74.02019395461657</v>
      </c>
      <c r="G38" s="152">
        <f t="shared" si="1"/>
        <v>-6529985.019999996</v>
      </c>
    </row>
    <row r="39" spans="2:7" ht="19.5" customHeight="1">
      <c r="B39" s="153" t="s">
        <v>23</v>
      </c>
      <c r="C39" s="153" t="s">
        <v>1</v>
      </c>
      <c r="D39" s="154">
        <v>207524</v>
      </c>
      <c r="E39" s="154">
        <v>131818.45</v>
      </c>
      <c r="F39" s="25">
        <f t="shared" si="0"/>
        <v>63.51961700815328</v>
      </c>
      <c r="G39" s="155">
        <f t="shared" si="1"/>
        <v>-75705.54999999999</v>
      </c>
    </row>
    <row r="40" spans="2:7" ht="38.25">
      <c r="B40" s="147" t="s">
        <v>59</v>
      </c>
      <c r="C40" s="147" t="s">
        <v>139</v>
      </c>
      <c r="D40" s="149">
        <v>207524</v>
      </c>
      <c r="E40" s="149">
        <v>131818.45</v>
      </c>
      <c r="F40" s="18">
        <f t="shared" si="0"/>
        <v>63.51961700815328</v>
      </c>
      <c r="G40" s="42">
        <f t="shared" si="1"/>
        <v>-75705.54999999999</v>
      </c>
    </row>
    <row r="41" spans="2:7" ht="12.75">
      <c r="B41" s="153" t="s">
        <v>26</v>
      </c>
      <c r="C41" s="153" t="s">
        <v>2</v>
      </c>
      <c r="D41" s="154">
        <v>24927325</v>
      </c>
      <c r="E41" s="154">
        <v>18473045.530000005</v>
      </c>
      <c r="F41" s="25">
        <f t="shared" si="0"/>
        <v>74.10761295084814</v>
      </c>
      <c r="G41" s="155">
        <f t="shared" si="1"/>
        <v>-6454279.469999995</v>
      </c>
    </row>
    <row r="42" spans="2:7" ht="12.75">
      <c r="B42" s="147" t="s">
        <v>27</v>
      </c>
      <c r="C42" s="147" t="s">
        <v>28</v>
      </c>
      <c r="D42" s="149">
        <v>4216891</v>
      </c>
      <c r="E42" s="149">
        <v>2731431.78</v>
      </c>
      <c r="F42" s="18">
        <f t="shared" si="0"/>
        <v>64.7735922033555</v>
      </c>
      <c r="G42" s="42">
        <f t="shared" si="1"/>
        <v>-1485459.2200000002</v>
      </c>
    </row>
    <row r="43" spans="2:7" ht="39" customHeight="1">
      <c r="B43" s="147" t="s">
        <v>140</v>
      </c>
      <c r="C43" s="147" t="s">
        <v>165</v>
      </c>
      <c r="D43" s="149">
        <v>8340276</v>
      </c>
      <c r="E43" s="149">
        <v>6165515.67</v>
      </c>
      <c r="F43" s="18">
        <f t="shared" si="0"/>
        <v>73.92459997726694</v>
      </c>
      <c r="G43" s="42">
        <f t="shared" si="1"/>
        <v>-2174760.33</v>
      </c>
    </row>
    <row r="44" spans="2:7" ht="39" customHeight="1">
      <c r="B44" s="147" t="s">
        <v>141</v>
      </c>
      <c r="C44" s="147" t="s">
        <v>166</v>
      </c>
      <c r="D44" s="149">
        <v>10817800</v>
      </c>
      <c r="E44" s="149">
        <v>8428087.38</v>
      </c>
      <c r="F44" s="18">
        <f t="shared" si="0"/>
        <v>77.90943981216144</v>
      </c>
      <c r="G44" s="42">
        <f t="shared" si="1"/>
        <v>-2389712.619999999</v>
      </c>
    </row>
    <row r="45" spans="2:7" ht="38.25">
      <c r="B45" s="147" t="s">
        <v>142</v>
      </c>
      <c r="C45" s="147" t="s">
        <v>118</v>
      </c>
      <c r="D45" s="149">
        <v>752583</v>
      </c>
      <c r="E45" s="149">
        <v>552026.4</v>
      </c>
      <c r="F45" s="18">
        <f t="shared" si="0"/>
        <v>73.35089950211471</v>
      </c>
      <c r="G45" s="42">
        <f t="shared" si="1"/>
        <v>-200556.59999999998</v>
      </c>
    </row>
    <row r="46" spans="2:7" ht="25.5">
      <c r="B46" s="147" t="s">
        <v>143</v>
      </c>
      <c r="C46" s="147" t="s">
        <v>60</v>
      </c>
      <c r="D46" s="149">
        <v>592682</v>
      </c>
      <c r="E46" s="149">
        <v>439258.19</v>
      </c>
      <c r="F46" s="18">
        <f t="shared" si="0"/>
        <v>74.11363766741694</v>
      </c>
      <c r="G46" s="42">
        <f t="shared" si="1"/>
        <v>-153423.81</v>
      </c>
    </row>
    <row r="47" spans="2:7" ht="12.75">
      <c r="B47" s="147" t="s">
        <v>144</v>
      </c>
      <c r="C47" s="147" t="s">
        <v>61</v>
      </c>
      <c r="D47" s="149">
        <v>5430</v>
      </c>
      <c r="E47" s="149">
        <v>1810</v>
      </c>
      <c r="F47" s="18">
        <f t="shared" si="0"/>
        <v>33.33333333333333</v>
      </c>
      <c r="G47" s="42">
        <f t="shared" si="1"/>
        <v>-3620</v>
      </c>
    </row>
    <row r="48" spans="2:7" ht="38.25">
      <c r="B48" s="147" t="s">
        <v>145</v>
      </c>
      <c r="C48" s="147" t="s">
        <v>146</v>
      </c>
      <c r="D48" s="149">
        <v>201663</v>
      </c>
      <c r="E48" s="149">
        <v>154916.11</v>
      </c>
      <c r="F48" s="18">
        <f t="shared" si="0"/>
        <v>76.81930249971487</v>
      </c>
      <c r="G48" s="42">
        <f t="shared" si="1"/>
        <v>-46746.890000000014</v>
      </c>
    </row>
    <row r="49" spans="2:7" ht="38.25">
      <c r="B49" s="23" t="s">
        <v>62</v>
      </c>
      <c r="C49" s="23" t="s">
        <v>147</v>
      </c>
      <c r="D49" s="151">
        <v>3066667</v>
      </c>
      <c r="E49" s="151">
        <v>2337373.07</v>
      </c>
      <c r="F49" s="16">
        <f t="shared" si="0"/>
        <v>76.21867878057839</v>
      </c>
      <c r="G49" s="152">
        <f t="shared" si="1"/>
        <v>-729293.9300000002</v>
      </c>
    </row>
    <row r="50" spans="2:7" ht="22.5" customHeight="1">
      <c r="B50" s="153" t="s">
        <v>23</v>
      </c>
      <c r="C50" s="153" t="s">
        <v>1</v>
      </c>
      <c r="D50" s="154">
        <v>66727</v>
      </c>
      <c r="E50" s="154">
        <v>50103.45</v>
      </c>
      <c r="F50" s="25">
        <f t="shared" si="0"/>
        <v>75.08722106493623</v>
      </c>
      <c r="G50" s="155">
        <f t="shared" si="1"/>
        <v>-16623.550000000003</v>
      </c>
    </row>
    <row r="51" spans="2:7" ht="38.25">
      <c r="B51" s="147" t="s">
        <v>59</v>
      </c>
      <c r="C51" s="147" t="s">
        <v>139</v>
      </c>
      <c r="D51" s="149">
        <v>66727</v>
      </c>
      <c r="E51" s="149">
        <v>50103.45</v>
      </c>
      <c r="F51" s="18">
        <f t="shared" si="0"/>
        <v>75.08722106493623</v>
      </c>
      <c r="G51" s="42">
        <f t="shared" si="1"/>
        <v>-16623.550000000003</v>
      </c>
    </row>
    <row r="52" spans="2:7" ht="12.75">
      <c r="B52" s="153" t="s">
        <v>26</v>
      </c>
      <c r="C52" s="153" t="s">
        <v>2</v>
      </c>
      <c r="D52" s="154">
        <v>617731</v>
      </c>
      <c r="E52" s="154">
        <v>496071.59</v>
      </c>
      <c r="F52" s="25">
        <f t="shared" si="0"/>
        <v>80.30543877513028</v>
      </c>
      <c r="G52" s="155">
        <f t="shared" si="1"/>
        <v>-121659.40999999997</v>
      </c>
    </row>
    <row r="53" spans="2:7" ht="40.5" customHeight="1">
      <c r="B53" s="147" t="s">
        <v>148</v>
      </c>
      <c r="C53" s="147" t="s">
        <v>156</v>
      </c>
      <c r="D53" s="149">
        <v>617731</v>
      </c>
      <c r="E53" s="149">
        <v>496071.59</v>
      </c>
      <c r="F53" s="18">
        <f t="shared" si="0"/>
        <v>80.30543877513028</v>
      </c>
      <c r="G53" s="42">
        <f t="shared" si="1"/>
        <v>-121659.40999999997</v>
      </c>
    </row>
    <row r="54" spans="2:7" ht="12.75">
      <c r="B54" s="153" t="s">
        <v>34</v>
      </c>
      <c r="C54" s="153" t="s">
        <v>35</v>
      </c>
      <c r="D54" s="154">
        <v>2382209</v>
      </c>
      <c r="E54" s="154">
        <v>1791198.03</v>
      </c>
      <c r="F54" s="25">
        <f t="shared" si="0"/>
        <v>75.19063314763734</v>
      </c>
      <c r="G54" s="155">
        <f t="shared" si="1"/>
        <v>-591010.97</v>
      </c>
    </row>
    <row r="55" spans="2:7" ht="12.75">
      <c r="B55" s="147" t="s">
        <v>36</v>
      </c>
      <c r="C55" s="147" t="s">
        <v>37</v>
      </c>
      <c r="D55" s="149">
        <v>822034</v>
      </c>
      <c r="E55" s="149">
        <v>638692.39</v>
      </c>
      <c r="F55" s="18">
        <f t="shared" si="0"/>
        <v>77.69659040866924</v>
      </c>
      <c r="G55" s="42">
        <f t="shared" si="1"/>
        <v>-183341.61</v>
      </c>
    </row>
    <row r="56" spans="2:7" ht="38.25">
      <c r="B56" s="147" t="s">
        <v>38</v>
      </c>
      <c r="C56" s="147" t="s">
        <v>39</v>
      </c>
      <c r="D56" s="149">
        <v>1329039</v>
      </c>
      <c r="E56" s="149">
        <v>972202.99</v>
      </c>
      <c r="F56" s="18">
        <f t="shared" si="0"/>
        <v>73.15082476887436</v>
      </c>
      <c r="G56" s="42">
        <f t="shared" si="1"/>
        <v>-356836.01</v>
      </c>
    </row>
    <row r="57" spans="2:7" ht="25.5">
      <c r="B57" s="147" t="s">
        <v>63</v>
      </c>
      <c r="C57" s="147" t="s">
        <v>64</v>
      </c>
      <c r="D57" s="149">
        <v>231136</v>
      </c>
      <c r="E57" s="149">
        <v>180302.65</v>
      </c>
      <c r="F57" s="18">
        <f t="shared" si="0"/>
        <v>78.00716893949881</v>
      </c>
      <c r="G57" s="42">
        <f t="shared" si="1"/>
        <v>-50833.350000000006</v>
      </c>
    </row>
    <row r="58" spans="2:7" ht="40.5" customHeight="1">
      <c r="B58" s="23" t="s">
        <v>119</v>
      </c>
      <c r="C58" s="23" t="s">
        <v>167</v>
      </c>
      <c r="D58" s="151">
        <v>900500</v>
      </c>
      <c r="E58" s="151">
        <v>733794.42</v>
      </c>
      <c r="F58" s="16">
        <f t="shared" si="0"/>
        <v>81.48744253192672</v>
      </c>
      <c r="G58" s="152">
        <f t="shared" si="1"/>
        <v>-166705.57999999996</v>
      </c>
    </row>
    <row r="59" spans="2:7" ht="12.75">
      <c r="B59" s="153" t="s">
        <v>23</v>
      </c>
      <c r="C59" s="153" t="s">
        <v>1</v>
      </c>
      <c r="D59" s="154">
        <v>600500</v>
      </c>
      <c r="E59" s="154">
        <v>433794.42</v>
      </c>
      <c r="F59" s="25">
        <f t="shared" si="0"/>
        <v>72.23887094088259</v>
      </c>
      <c r="G59" s="155">
        <f t="shared" si="1"/>
        <v>-166705.58000000002</v>
      </c>
    </row>
    <row r="60" spans="2:7" ht="38.25">
      <c r="B60" s="147" t="s">
        <v>59</v>
      </c>
      <c r="C60" s="147" t="s">
        <v>139</v>
      </c>
      <c r="D60" s="149">
        <v>600500</v>
      </c>
      <c r="E60" s="149">
        <v>433794.42</v>
      </c>
      <c r="F60" s="18">
        <f t="shared" si="0"/>
        <v>72.23887094088259</v>
      </c>
      <c r="G60" s="42">
        <f t="shared" si="1"/>
        <v>-166705.58000000002</v>
      </c>
    </row>
    <row r="61" spans="2:7" ht="12.75">
      <c r="B61" s="153" t="s">
        <v>149</v>
      </c>
      <c r="C61" s="153" t="s">
        <v>150</v>
      </c>
      <c r="D61" s="154">
        <v>300000</v>
      </c>
      <c r="E61" s="154">
        <v>300000</v>
      </c>
      <c r="F61" s="25">
        <f t="shared" si="0"/>
        <v>100</v>
      </c>
      <c r="G61" s="155">
        <f t="shared" si="1"/>
        <v>0</v>
      </c>
    </row>
    <row r="62" spans="2:7" ht="51">
      <c r="B62" s="147" t="s">
        <v>56</v>
      </c>
      <c r="C62" s="147" t="s">
        <v>57</v>
      </c>
      <c r="D62" s="149">
        <v>300000</v>
      </c>
      <c r="E62" s="149">
        <v>300000</v>
      </c>
      <c r="F62" s="18">
        <f t="shared" si="0"/>
        <v>100</v>
      </c>
      <c r="G62" s="42">
        <f t="shared" si="1"/>
        <v>0</v>
      </c>
    </row>
    <row r="63" spans="2:7" ht="32.25" customHeight="1" thickBot="1">
      <c r="B63" s="181" t="s">
        <v>157</v>
      </c>
      <c r="C63" s="181"/>
      <c r="D63" s="28">
        <f>D13+D38+D49+D58</f>
        <v>43605783</v>
      </c>
      <c r="E63" s="28">
        <f>E13+E38+E49+E58</f>
        <v>35342838.96</v>
      </c>
      <c r="F63" s="26">
        <f t="shared" si="0"/>
        <v>81.05080686201644</v>
      </c>
      <c r="G63" s="27">
        <f t="shared" si="1"/>
        <v>-8262944.039999999</v>
      </c>
    </row>
    <row r="64" spans="2:7" ht="58.5" customHeight="1" thickBot="1">
      <c r="B64" s="173" t="s">
        <v>6</v>
      </c>
      <c r="C64" s="174"/>
      <c r="D64" s="174"/>
      <c r="E64" s="174"/>
      <c r="F64" s="175"/>
      <c r="G64" s="176"/>
    </row>
    <row r="65" spans="2:7" ht="58.5" customHeight="1">
      <c r="B65" s="13" t="s">
        <v>0</v>
      </c>
      <c r="C65" s="14" t="s">
        <v>68</v>
      </c>
      <c r="D65" s="14" t="s">
        <v>258</v>
      </c>
      <c r="E65" s="14" t="s">
        <v>254</v>
      </c>
      <c r="F65" s="14" t="s">
        <v>5</v>
      </c>
      <c r="G65" s="15" t="s">
        <v>69</v>
      </c>
    </row>
    <row r="66" spans="2:7" ht="24.75" customHeight="1">
      <c r="B66" s="23" t="s">
        <v>21</v>
      </c>
      <c r="C66" s="23" t="s">
        <v>22</v>
      </c>
      <c r="D66" s="157">
        <f>D67+D69+D72+D75</f>
        <v>3499500</v>
      </c>
      <c r="E66" s="148">
        <v>1026797.78</v>
      </c>
      <c r="F66" s="17">
        <f aca="true" t="shared" si="2" ref="F66:F90">E66/D66*100</f>
        <v>29.341271038719817</v>
      </c>
      <c r="G66" s="32">
        <f aca="true" t="shared" si="3" ref="G66:G90">E66-D66</f>
        <v>-2472702.2199999997</v>
      </c>
    </row>
    <row r="67" spans="2:7" ht="22.5" customHeight="1">
      <c r="B67" s="40" t="s">
        <v>123</v>
      </c>
      <c r="C67" s="40" t="s">
        <v>124</v>
      </c>
      <c r="D67" s="158">
        <v>400000</v>
      </c>
      <c r="E67" s="154">
        <v>0</v>
      </c>
      <c r="F67" s="25">
        <f t="shared" si="2"/>
        <v>0</v>
      </c>
      <c r="G67" s="34">
        <f t="shared" si="3"/>
        <v>-400000</v>
      </c>
    </row>
    <row r="68" spans="2:7" ht="51">
      <c r="B68" s="147" t="s">
        <v>125</v>
      </c>
      <c r="C68" s="147" t="s">
        <v>126</v>
      </c>
      <c r="D68" s="159">
        <v>400000</v>
      </c>
      <c r="E68" s="149">
        <v>0</v>
      </c>
      <c r="F68" s="18">
        <f t="shared" si="2"/>
        <v>0</v>
      </c>
      <c r="G68" s="33">
        <f t="shared" si="3"/>
        <v>-400000</v>
      </c>
    </row>
    <row r="69" spans="2:7" ht="25.5">
      <c r="B69" s="40" t="s">
        <v>127</v>
      </c>
      <c r="C69" s="40" t="s">
        <v>128</v>
      </c>
      <c r="D69" s="158">
        <f>D70+D71</f>
        <v>2627799</v>
      </c>
      <c r="E69" s="154">
        <v>1026797.78</v>
      </c>
      <c r="F69" s="25">
        <f t="shared" si="2"/>
        <v>39.07444138611819</v>
      </c>
      <c r="G69" s="34">
        <f t="shared" si="3"/>
        <v>-1601001.22</v>
      </c>
    </row>
    <row r="70" spans="2:7" ht="63.75">
      <c r="B70" s="147" t="s">
        <v>29</v>
      </c>
      <c r="C70" s="147" t="s">
        <v>133</v>
      </c>
      <c r="D70" s="159">
        <v>187799</v>
      </c>
      <c r="E70" s="149">
        <v>2538</v>
      </c>
      <c r="F70" s="18">
        <f t="shared" si="2"/>
        <v>1.351444895872715</v>
      </c>
      <c r="G70" s="33">
        <f t="shared" si="3"/>
        <v>-185261</v>
      </c>
    </row>
    <row r="71" spans="2:7" ht="25.5">
      <c r="B71" s="147" t="s">
        <v>30</v>
      </c>
      <c r="C71" s="147" t="s">
        <v>31</v>
      </c>
      <c r="D71" s="159">
        <v>2440000</v>
      </c>
      <c r="E71" s="149">
        <v>1024259.78</v>
      </c>
      <c r="F71" s="18">
        <f t="shared" si="2"/>
        <v>41.977859836065576</v>
      </c>
      <c r="G71" s="33">
        <f t="shared" si="3"/>
        <v>-1415740.22</v>
      </c>
    </row>
    <row r="72" spans="2:7" ht="12.75">
      <c r="B72" s="40" t="s">
        <v>40</v>
      </c>
      <c r="C72" s="40" t="s">
        <v>41</v>
      </c>
      <c r="D72" s="158">
        <v>186701</v>
      </c>
      <c r="E72" s="154">
        <v>0</v>
      </c>
      <c r="F72" s="25">
        <f>E72/D72*100</f>
        <v>0</v>
      </c>
      <c r="G72" s="34">
        <f>E72-D72</f>
        <v>-186701</v>
      </c>
    </row>
    <row r="73" spans="2:7" ht="26.25" customHeight="1">
      <c r="B73" s="147" t="s">
        <v>42</v>
      </c>
      <c r="C73" s="147" t="s">
        <v>43</v>
      </c>
      <c r="D73" s="159">
        <v>119327</v>
      </c>
      <c r="E73" s="149">
        <v>0</v>
      </c>
      <c r="F73" s="18">
        <f t="shared" si="2"/>
        <v>0</v>
      </c>
      <c r="G73" s="33">
        <f t="shared" si="3"/>
        <v>-119327</v>
      </c>
    </row>
    <row r="74" spans="2:7" ht="25.5">
      <c r="B74" s="147" t="s">
        <v>46</v>
      </c>
      <c r="C74" s="147" t="s">
        <v>47</v>
      </c>
      <c r="D74" s="159">
        <v>67374</v>
      </c>
      <c r="E74" s="149">
        <v>0</v>
      </c>
      <c r="F74" s="18">
        <f t="shared" si="2"/>
        <v>0</v>
      </c>
      <c r="G74" s="33">
        <f t="shared" si="3"/>
        <v>-67374</v>
      </c>
    </row>
    <row r="75" spans="2:7" ht="12.75">
      <c r="B75" s="40" t="s">
        <v>152</v>
      </c>
      <c r="C75" s="40" t="s">
        <v>153</v>
      </c>
      <c r="D75" s="158">
        <v>285000</v>
      </c>
      <c r="E75" s="154">
        <v>0</v>
      </c>
      <c r="F75" s="25">
        <f t="shared" si="2"/>
        <v>0</v>
      </c>
      <c r="G75" s="34">
        <f t="shared" si="3"/>
        <v>-285000</v>
      </c>
    </row>
    <row r="76" spans="2:7" ht="38.25" customHeight="1">
      <c r="B76" s="147" t="s">
        <v>158</v>
      </c>
      <c r="C76" s="147" t="s">
        <v>159</v>
      </c>
      <c r="D76" s="159">
        <v>200000</v>
      </c>
      <c r="E76" s="149">
        <v>0</v>
      </c>
      <c r="F76" s="18">
        <f t="shared" si="2"/>
        <v>0</v>
      </c>
      <c r="G76" s="33">
        <f t="shared" si="3"/>
        <v>-200000</v>
      </c>
    </row>
    <row r="77" spans="2:7" ht="25.5">
      <c r="B77" s="147" t="s">
        <v>65</v>
      </c>
      <c r="C77" s="147" t="s">
        <v>66</v>
      </c>
      <c r="D77" s="159">
        <v>85000</v>
      </c>
      <c r="E77" s="149">
        <v>0</v>
      </c>
      <c r="F77" s="18">
        <f t="shared" si="2"/>
        <v>0</v>
      </c>
      <c r="G77" s="33">
        <f t="shared" si="3"/>
        <v>-85000</v>
      </c>
    </row>
    <row r="78" spans="2:7" ht="56.25" customHeight="1">
      <c r="B78" s="23" t="s">
        <v>58</v>
      </c>
      <c r="C78" s="23" t="s">
        <v>155</v>
      </c>
      <c r="D78" s="160">
        <v>96840</v>
      </c>
      <c r="E78" s="151">
        <v>0</v>
      </c>
      <c r="F78" s="16">
        <f t="shared" si="2"/>
        <v>0</v>
      </c>
      <c r="G78" s="31">
        <f t="shared" si="3"/>
        <v>-96840</v>
      </c>
    </row>
    <row r="79" spans="2:7" ht="12.75">
      <c r="B79" s="40" t="s">
        <v>136</v>
      </c>
      <c r="C79" s="40" t="s">
        <v>137</v>
      </c>
      <c r="D79" s="158">
        <v>96840</v>
      </c>
      <c r="E79" s="154">
        <v>0</v>
      </c>
      <c r="F79" s="25">
        <f t="shared" si="2"/>
        <v>0</v>
      </c>
      <c r="G79" s="34">
        <f t="shared" si="3"/>
        <v>-96840</v>
      </c>
    </row>
    <row r="80" spans="2:7" ht="38.25">
      <c r="B80" s="147" t="s">
        <v>49</v>
      </c>
      <c r="C80" s="147" t="s">
        <v>50</v>
      </c>
      <c r="D80" s="159">
        <v>96840</v>
      </c>
      <c r="E80" s="149">
        <v>0</v>
      </c>
      <c r="F80" s="18">
        <f t="shared" si="2"/>
        <v>0</v>
      </c>
      <c r="G80" s="33">
        <f t="shared" si="3"/>
        <v>-96840</v>
      </c>
    </row>
    <row r="81" spans="2:7" ht="39.75" customHeight="1">
      <c r="B81" s="23" t="s">
        <v>62</v>
      </c>
      <c r="C81" s="23" t="s">
        <v>147</v>
      </c>
      <c r="D81" s="160">
        <v>65000</v>
      </c>
      <c r="E81" s="151">
        <v>0</v>
      </c>
      <c r="F81" s="16">
        <f t="shared" si="2"/>
        <v>0</v>
      </c>
      <c r="G81" s="31">
        <f t="shared" si="3"/>
        <v>-65000</v>
      </c>
    </row>
    <row r="82" spans="2:7" ht="12.75">
      <c r="B82" s="40" t="s">
        <v>26</v>
      </c>
      <c r="C82" s="40" t="s">
        <v>2</v>
      </c>
      <c r="D82" s="158">
        <v>50000</v>
      </c>
      <c r="E82" s="154">
        <v>0</v>
      </c>
      <c r="F82" s="25">
        <f t="shared" si="2"/>
        <v>0</v>
      </c>
      <c r="G82" s="34">
        <f t="shared" si="3"/>
        <v>-50000</v>
      </c>
    </row>
    <row r="83" spans="2:7" ht="29.25" customHeight="1">
      <c r="B83" s="147" t="s">
        <v>148</v>
      </c>
      <c r="C83" s="147" t="s">
        <v>156</v>
      </c>
      <c r="D83" s="159">
        <v>50000</v>
      </c>
      <c r="E83" s="149">
        <v>0</v>
      </c>
      <c r="F83" s="18">
        <f t="shared" si="2"/>
        <v>0</v>
      </c>
      <c r="G83" s="33">
        <f t="shared" si="3"/>
        <v>-50000</v>
      </c>
    </row>
    <row r="84" spans="2:7" ht="12.75">
      <c r="B84" s="40" t="s">
        <v>34</v>
      </c>
      <c r="C84" s="40" t="s">
        <v>35</v>
      </c>
      <c r="D84" s="158">
        <v>15000</v>
      </c>
      <c r="E84" s="154">
        <v>0</v>
      </c>
      <c r="F84" s="25">
        <f t="shared" si="2"/>
        <v>0</v>
      </c>
      <c r="G84" s="34">
        <f t="shared" si="3"/>
        <v>-15000</v>
      </c>
    </row>
    <row r="85" spans="2:7" ht="30" customHeight="1">
      <c r="B85" s="147" t="s">
        <v>36</v>
      </c>
      <c r="C85" s="147" t="s">
        <v>37</v>
      </c>
      <c r="D85" s="159">
        <v>5000</v>
      </c>
      <c r="E85" s="149">
        <v>0</v>
      </c>
      <c r="F85" s="150">
        <f t="shared" si="2"/>
        <v>0</v>
      </c>
      <c r="G85" s="156">
        <f t="shared" si="3"/>
        <v>-5000</v>
      </c>
    </row>
    <row r="86" spans="2:7" ht="38.25">
      <c r="B86" s="147" t="s">
        <v>38</v>
      </c>
      <c r="C86" s="147" t="s">
        <v>39</v>
      </c>
      <c r="D86" s="159">
        <v>10000</v>
      </c>
      <c r="E86" s="149">
        <v>0</v>
      </c>
      <c r="F86" s="18">
        <f t="shared" si="2"/>
        <v>0</v>
      </c>
      <c r="G86" s="33">
        <f t="shared" si="3"/>
        <v>-10000</v>
      </c>
    </row>
    <row r="87" spans="2:7" ht="38.25">
      <c r="B87" s="23" t="s">
        <v>119</v>
      </c>
      <c r="C87" s="23" t="s">
        <v>167</v>
      </c>
      <c r="D87" s="160">
        <v>5700000</v>
      </c>
      <c r="E87" s="151">
        <v>5700000</v>
      </c>
      <c r="F87" s="16">
        <f t="shared" si="2"/>
        <v>100</v>
      </c>
      <c r="G87" s="31">
        <f t="shared" si="3"/>
        <v>0</v>
      </c>
    </row>
    <row r="88" spans="2:7" ht="15.75" customHeight="1">
      <c r="B88" s="40" t="s">
        <v>149</v>
      </c>
      <c r="C88" s="40" t="s">
        <v>150</v>
      </c>
      <c r="D88" s="158">
        <v>5700000</v>
      </c>
      <c r="E88" s="154">
        <v>5700000</v>
      </c>
      <c r="F88" s="25">
        <f t="shared" si="2"/>
        <v>100</v>
      </c>
      <c r="G88" s="34">
        <f t="shared" si="3"/>
        <v>0</v>
      </c>
    </row>
    <row r="89" spans="2:7" ht="42" customHeight="1">
      <c r="B89" s="147" t="s">
        <v>56</v>
      </c>
      <c r="C89" s="147" t="s">
        <v>57</v>
      </c>
      <c r="D89" s="159">
        <v>5700000</v>
      </c>
      <c r="E89" s="149">
        <v>5700000</v>
      </c>
      <c r="F89" s="18">
        <f t="shared" si="2"/>
        <v>100</v>
      </c>
      <c r="G89" s="33">
        <f t="shared" si="3"/>
        <v>0</v>
      </c>
    </row>
    <row r="90" spans="2:7" ht="31.5" customHeight="1">
      <c r="B90" s="182" t="s">
        <v>160</v>
      </c>
      <c r="C90" s="183"/>
      <c r="D90" s="38">
        <f>D66+D78+D81+D87</f>
        <v>9361340</v>
      </c>
      <c r="E90" s="38">
        <f>E66+E78+E81+E87</f>
        <v>6726797.78</v>
      </c>
      <c r="F90" s="35">
        <f t="shared" si="2"/>
        <v>71.8572103993659</v>
      </c>
      <c r="G90" s="36">
        <f t="shared" si="3"/>
        <v>-2634542.2199999997</v>
      </c>
    </row>
    <row r="91" spans="2:7" ht="45.75" customHeight="1" thickBot="1">
      <c r="B91" s="171" t="s">
        <v>7</v>
      </c>
      <c r="C91" s="172"/>
      <c r="D91" s="39">
        <f>D63+D90</f>
        <v>52967123</v>
      </c>
      <c r="E91" s="37">
        <f>E63+E90</f>
        <v>42069636.74</v>
      </c>
      <c r="F91" s="29">
        <f>E91/D91*100</f>
        <v>79.4259426550315</v>
      </c>
      <c r="G91" s="30">
        <f>E91-D91</f>
        <v>-10897486.259999998</v>
      </c>
    </row>
    <row r="92" spans="2:7" ht="38.25" customHeight="1">
      <c r="B92" s="19"/>
      <c r="C92" s="19"/>
      <c r="D92" s="20"/>
      <c r="E92" s="20"/>
      <c r="F92" s="21"/>
      <c r="G92" s="22"/>
    </row>
    <row r="95" spans="3:6" ht="15">
      <c r="C95" s="4"/>
      <c r="D95" s="4"/>
      <c r="E95" s="4"/>
      <c r="F95" s="4"/>
    </row>
    <row r="96" spans="3:7" ht="18">
      <c r="C96" s="12" t="s">
        <v>67</v>
      </c>
      <c r="D96" s="12"/>
      <c r="E96" s="12"/>
      <c r="F96" s="11" t="s">
        <v>120</v>
      </c>
      <c r="G96" s="5"/>
    </row>
    <row r="97" spans="3:6" ht="15">
      <c r="C97" s="4"/>
      <c r="D97" s="4"/>
      <c r="E97" s="4"/>
      <c r="F97" s="4"/>
    </row>
  </sheetData>
  <sheetProtection/>
  <mergeCells count="7">
    <mergeCell ref="B91:C91"/>
    <mergeCell ref="B64:G64"/>
    <mergeCell ref="B12:G12"/>
    <mergeCell ref="B7:G7"/>
    <mergeCell ref="B8:G8"/>
    <mergeCell ref="B63:C63"/>
    <mergeCell ref="B90:C90"/>
  </mergeCells>
  <printOptions horizontalCentered="1"/>
  <pageMargins left="0.1968503937007874" right="0.1968503937007874" top="0.5905511811023623" bottom="0.3937007874015748" header="0.5118110236220472" footer="0.1968503937007874"/>
  <pageSetup blackAndWhite="1" fitToHeight="5" fitToWidth="1" horizontalDpi="600" verticalDpi="600" orientation="portrait" paperSize="9" scale="93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Зачепиловское 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Гекова</dc:creator>
  <cp:keywords/>
  <dc:description/>
  <cp:lastModifiedBy>User</cp:lastModifiedBy>
  <cp:lastPrinted>2024-06-03T08:22:24Z</cp:lastPrinted>
  <dcterms:created xsi:type="dcterms:W3CDTF">2003-01-08T13:52:00Z</dcterms:created>
  <dcterms:modified xsi:type="dcterms:W3CDTF">2024-06-03T08:49:42Z</dcterms:modified>
  <cp:category/>
  <cp:version/>
  <cp:contentType/>
  <cp:contentStatus/>
</cp:coreProperties>
</file>