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доходи" sheetId="1" r:id="rId1"/>
    <sheet name="Дод2" sheetId="2" r:id="rId2"/>
  </sheets>
  <definedNames>
    <definedName name="_xlnm.Print_Titles" localSheetId="1">'Дод2'!$10:$11</definedName>
    <definedName name="_xlnm.Print_Titles" localSheetId="0">'доходи'!$10:$10</definedName>
  </definedNames>
  <calcPr fullCalcOnLoad="1"/>
</workbook>
</file>

<file path=xl/sharedStrings.xml><?xml version="1.0" encoding="utf-8"?>
<sst xmlns="http://schemas.openxmlformats.org/spreadsheetml/2006/main" count="424" uniqueCount="273">
  <si>
    <t>Код</t>
  </si>
  <si>
    <t>Державне управління</t>
  </si>
  <si>
    <t>Освіта</t>
  </si>
  <si>
    <t>(грн.)</t>
  </si>
  <si>
    <t>Загальний фонд</t>
  </si>
  <si>
    <t>% виконання</t>
  </si>
  <si>
    <t>Спеціальний фонд</t>
  </si>
  <si>
    <t>РАЗОМ ВИДАТКІВ ЗАГАЛЬНОГО ТА СПЕЦІАЛЬНОГО ФОНДУ</t>
  </si>
  <si>
    <t>РАЗОМ ДОХОДІВ ЗАГАЛЬНОГО ТА СПЕЦІАЛЬНОГО ФОНДУ</t>
  </si>
  <si>
    <t>РАЗОМ ДОХОДІВ ЗАГАЛЬНОГО ФОНДУ</t>
  </si>
  <si>
    <t>РАЗОМ ДОХОДІВ СПЕЦІАЛЬНОГО ФОНДУ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</si>
  <si>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</si>
  <si>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</si>
  <si>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</si>
  <si>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Плата за надання інших адміністративних послуг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</si>
  <si>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</si>
  <si>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</si>
  <si>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</si>
  <si>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</si>
  <si>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</si>
  <si>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</si>
  <si>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01</t>
  </si>
  <si>
    <t>Зачепилівська селищна рада  (головний розпорядник)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</si>
  <si>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</si>
  <si>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</si>
  <si>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</si>
  <si>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</si>
  <si>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1010</t>
  </si>
  <si>
    <t>Надання дошкільної освіти</t>
  </si>
  <si>
    <t>3104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</si>
  <si>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</si>
  <si>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</si>
  <si>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</si>
  <si>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</si>
  <si>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</si>
  <si>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</si>
  <si>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</si>
  <si>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</si>
  <si>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</si>
  <si>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</si>
  <si>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</si>
  <si>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</si>
  <si>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</si>
  <si>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</si>
  <si>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</si>
  <si>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</si>
  <si>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</si>
  <si>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</si>
  <si>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7130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</si>
  <si>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</si>
  <si>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</si>
  <si>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</si>
  <si>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</si>
  <si>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</si>
  <si>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</si>
  <si>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</si>
  <si>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</si>
  <si>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</si>
  <si>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</si>
  <si>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</si>
  <si>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0160</t>
  </si>
  <si>
    <t>Забезпечення діяльності інших закладів у сфері освіти</t>
  </si>
  <si>
    <t>Інші програми та заходи у сфері освіти</t>
  </si>
  <si>
    <t>10</t>
  </si>
  <si>
    <t>4081</t>
  </si>
  <si>
    <t>Забезпечення діяльності інших закладів в галузі культури і мистецтва</t>
  </si>
  <si>
    <t>8311</t>
  </si>
  <si>
    <t>Охорона та раціональне використання природних ресурсів</t>
  </si>
  <si>
    <t>Селищний голова</t>
  </si>
  <si>
    <t>Найменування видатків згідно з бюджетною класифікацією</t>
  </si>
  <si>
    <t>відхилення,
+ -</t>
  </si>
  <si>
    <t>5=4/3*100</t>
  </si>
  <si>
    <t>6=4-3</t>
  </si>
  <si>
    <t>Найменування доходів згідно із бюджетною класифікацією</t>
  </si>
  <si>
    <t>відхилення, 
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</si>
  <si>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</si>
  <si>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</si>
  <si>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</si>
  <si>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</si>
  <si>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</si>
  <si>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</si>
  <si>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</si>
  <si>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</si>
  <si>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</si>
  <si>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</si>
  <si>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</si>
  <si>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</si>
  <si>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Місцеві податки </t>
  </si>
  <si>
    <t>Податок на майно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</si>
  <si>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</si>
  <si>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</si>
  <si>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</si>
  <si>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</si>
  <si>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</si>
  <si>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</si>
  <si>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</si>
  <si>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</si>
  <si>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</si>
  <si>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</si>
  <si>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</si>
  <si>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</si>
  <si>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</si>
  <si>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</si>
  <si>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</si>
  <si>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</si>
  <si>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</si>
  <si>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</si>
  <si>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</si>
  <si>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Всього без урахування трансферт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</si>
  <si>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</si>
  <si>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</si>
  <si>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</si>
  <si>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</si>
  <si>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</si>
  <si>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</si>
  <si>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</si>
  <si>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Інші джерела власних надходжень бюджетних установ  </t>
  </si>
  <si>
    <t>Благодійні внески, гранти та дарунки </t>
  </si>
  <si>
    <t>Субвенція з місцевого бюджету на виконання інвестиційних проектів</t>
  </si>
  <si>
    <t>Надання позашкільної освіти закладами позашкільної освіти, заходи із позашкільної роботи з дітьми</t>
  </si>
  <si>
    <t>37</t>
  </si>
  <si>
    <t>Олена ПЕТРЕНКО</t>
  </si>
  <si>
    <t>Додаток 2</t>
  </si>
  <si>
    <t>Додаток 1</t>
  </si>
  <si>
    <t>2000</t>
  </si>
  <si>
    <t>Охорона здоров’я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</si>
  <si>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</si>
  <si>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</si>
  <si>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</si>
  <si>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</si>
  <si>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</si>
  <si>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</si>
  <si>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</si>
  <si>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</si>
  <si>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</si>
  <si>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</si>
  <si>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</si>
  <si>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</si>
  <si>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</si>
  <si>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7000</t>
  </si>
  <si>
    <t>Економічна діяльність</t>
  </si>
  <si>
    <t>Здійснення  заходів із землеустрою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</si>
  <si>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</si>
  <si>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</si>
  <si>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1031</t>
  </si>
  <si>
    <t>1070</t>
  </si>
  <si>
    <t>1141</t>
  </si>
  <si>
    <t>1142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</si>
  <si>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</si>
  <si>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</si>
  <si>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</si>
  <si>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</si>
  <si>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Відділ культури і туризму Зачепилівської селищної ради (головний розпорядник)</t>
  </si>
  <si>
    <t>1080</t>
  </si>
  <si>
    <t>9000</t>
  </si>
  <si>
    <t>Міжбюджетні трансферти</t>
  </si>
  <si>
    <t>"Про затвердження звіту про виконання</t>
  </si>
  <si>
    <t>8000</t>
  </si>
  <si>
    <t>Інша діяльність</t>
  </si>
  <si>
    <t>7321</t>
  </si>
  <si>
    <t>Будівництво освітніх установ та закладів</t>
  </si>
  <si>
    <t>Рентна плата за користування надрами для видобування газового конденсату</t>
  </si>
  <si>
    <t>8240</t>
  </si>
  <si>
    <t>Заходи та роботи з територіальної оборони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</si>
  <si>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</si>
  <si>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Надання спеціалізованої освіти мистецькими школами</t>
  </si>
  <si>
    <t>ВСЬОГО ЗАГАЛЬНИЙ ФОНД:</t>
  </si>
  <si>
    <t>8110</t>
  </si>
  <si>
    <t>Заходи із запобігання та ліквідації надзвичайних ситуацій та наслідків стихійного лиха</t>
  </si>
  <si>
    <t>ВСЬОГО СПЕЦІАЛЬНИЙ ФОНД: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</si>
  <si>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</si>
  <si>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Інші дотації з місцевого бюджету</t>
  </si>
  <si>
    <t>2142</t>
  </si>
  <si>
    <t>Програми і централізовані заходи боротьби з туберкульозом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</si>
  <si>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</si>
  <si>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</si>
  <si>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Затверджено селищною радою на 2023 рік з урахуванням змін</t>
  </si>
  <si>
    <t>Виконано за 2023 рік</t>
  </si>
  <si>
    <t>Фінансовий відділ Зачепилівської селищної ради (головний розпорядник)</t>
  </si>
  <si>
    <t>7330</t>
  </si>
  <si>
    <t>Будівництво інших об`єктів комунальної власності</t>
  </si>
  <si>
    <t xml:space="preserve"> бюджету Зачепилівської селищної</t>
  </si>
  <si>
    <t>територіальної громади за 2023 рік"</t>
  </si>
  <si>
    <t>Звіт про виконання видаткової частини бюджету Зачепилівської селищної</t>
  </si>
  <si>
    <t>територіальної громади за 2023 рік за функціональною структурою</t>
  </si>
  <si>
    <t xml:space="preserve"> бюджету селищної територіальної </t>
  </si>
  <si>
    <t>Кошик</t>
  </si>
  <si>
    <t>5=4-3</t>
  </si>
  <si>
    <t>6=4/3*100</t>
  </si>
  <si>
    <t>1</t>
  </si>
  <si>
    <t>11010100</t>
  </si>
  <si>
    <t>11010200</t>
  </si>
  <si>
    <t>11010400</t>
  </si>
  <si>
    <t>11010500</t>
  </si>
  <si>
    <t>Податок на доходи фізичних осіб у вигляді мінімального податкового зобов’язання, що підлягає сплаті фізичними особами</t>
  </si>
  <si>
    <t>2</t>
  </si>
  <si>
    <t>11020200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</si>
  <si>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</si>
  <si>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</si>
  <si>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</si>
  <si>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</si>
  <si>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</si>
  <si>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</si>
  <si>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</si>
  <si>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</si>
  <si>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</si>
  <si>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</si>
  <si>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14021900</t>
  </si>
  <si>
    <t>14031900</t>
  </si>
  <si>
    <t>Акцизний податок з реалізації суб`єктами господарювання роздрібної торгівлі підакцизних товарів 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</si>
  <si>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</si>
  <si>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</si>
  <si>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</si>
  <si>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</si>
  <si>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</si>
  <si>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</si>
  <si>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</si>
  <si>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</si>
  <si>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</si>
  <si>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</si>
  <si>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</si>
  <si>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</si>
  <si>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</si>
  <si>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</si>
  <si>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</si>
  <si>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</si>
  <si>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</si>
  <si>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</si>
  <si>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</si>
  <si>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</si>
  <si>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</si>
  <si>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</si>
  <si>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</si>
  <si>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</si>
  <si>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</si>
  <si>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</si>
  <si>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</si>
  <si>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</si>
  <si>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</si>
  <si>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</si>
  <si>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</si>
  <si>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</si>
  <si>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</si>
  <si>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</si>
  <si>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</si>
  <si>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22090200</t>
  </si>
  <si>
    <t>22090400</t>
  </si>
  <si>
    <t>24060300</t>
  </si>
  <si>
    <t>41020100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</si>
  <si>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</si>
  <si>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</t>
  </si>
  <si>
    <t>41033900</t>
  </si>
  <si>
    <t>Освітня субвенція з державного бюджету місцевим бюджетам</t>
  </si>
  <si>
    <t>41040200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</si>
  <si>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</si>
  <si>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</si>
  <si>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41053900</t>
  </si>
  <si>
    <t/>
  </si>
  <si>
    <t>Всього без урахування трансфертів</t>
  </si>
  <si>
    <t>19010100</t>
  </si>
  <si>
    <t>19010300</t>
  </si>
  <si>
    <t>25010100</t>
  </si>
  <si>
    <t>25010200</t>
  </si>
  <si>
    <t>25020100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</si>
  <si>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</si>
  <si>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</si>
  <si>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</si>
  <si>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Затверджено  з урахуванням змін на  2023 рік</t>
  </si>
  <si>
    <t>Виконано за  2023 рік</t>
  </si>
  <si>
    <t>Звіт про виконання доходної частини бюджету Зачепилівської селищної територіальної громади за 2023 рік</t>
  </si>
  <si>
    <t>громади за 2023 рік"</t>
  </si>
  <si>
    <t>від 07 лютого 2024 року</t>
  </si>
  <si>
    <t>до рішення ХLIII сесії VIІІ скликання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</si>
</sst>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0.00"/>
    <numFmt numFmtId="195" formatCode="#,##0.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0.00\ %"/>
    <numFmt numFmtId="206" formatCode="#0.0"/>
    <numFmt numFmtId="207" formatCode="#0.0\ %"/>
    <numFmt numFmtId="208" formatCode="0.0000000"/>
    <numFmt numFmtId="209" formatCode="0.000000"/>
    <numFmt numFmtId="210" formatCode="0.00000"/>
    <numFmt numFmtId="211" formatCode="0.0000"/>
    <numFmt numFmtId="212" formatCode="#0"/>
  </numFmts>
  <fonts count="62">
    <font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95" fontId="4" fillId="33" borderId="17" xfId="0" applyNumberFormat="1" applyFont="1" applyFill="1" applyBorder="1" applyAlignment="1" applyProtection="1">
      <alignment horizontal="center" vertical="center" wrapText="1"/>
      <protection/>
    </xf>
    <xf numFmtId="195" fontId="5" fillId="33" borderId="17" xfId="0" applyNumberFormat="1" applyFont="1" applyFill="1" applyBorder="1" applyAlignment="1" applyProtection="1">
      <alignment horizontal="center" vertical="center" wrapText="1"/>
      <protection/>
    </xf>
    <xf numFmtId="195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94" fontId="16" fillId="0" borderId="0" xfId="0" applyNumberFormat="1" applyFont="1" applyFill="1" applyBorder="1" applyAlignment="1" applyProtection="1">
      <alignment horizontal="right" vertical="top" wrapText="1"/>
      <protection/>
    </xf>
    <xf numFmtId="195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top" wrapText="1"/>
      <protection/>
    </xf>
    <xf numFmtId="4" fontId="19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195" fontId="4" fillId="35" borderId="17" xfId="0" applyNumberFormat="1" applyFont="1" applyFill="1" applyBorder="1" applyAlignment="1" applyProtection="1">
      <alignment horizontal="center" vertical="center" wrapText="1"/>
      <protection/>
    </xf>
    <xf numFmtId="195" fontId="8" fillId="36" borderId="18" xfId="0" applyNumberFormat="1" applyFont="1" applyFill="1" applyBorder="1" applyAlignment="1" applyProtection="1">
      <alignment horizontal="center" vertical="center" wrapText="1"/>
      <protection/>
    </xf>
    <xf numFmtId="4" fontId="8" fillId="36" borderId="19" xfId="0" applyNumberFormat="1" applyFont="1" applyFill="1" applyBorder="1" applyAlignment="1" applyProtection="1">
      <alignment horizontal="center" vertical="center" wrapText="1"/>
      <protection/>
    </xf>
    <xf numFmtId="4" fontId="17" fillId="37" borderId="17" xfId="0" applyNumberFormat="1" applyFont="1" applyFill="1" applyBorder="1" applyAlignment="1" applyProtection="1">
      <alignment horizontal="center" vertical="center" wrapText="1"/>
      <protection/>
    </xf>
    <xf numFmtId="195" fontId="8" fillId="38" borderId="20" xfId="0" applyNumberFormat="1" applyFont="1" applyFill="1" applyBorder="1" applyAlignment="1" applyProtection="1">
      <alignment horizontal="center" vertical="center" wrapText="1"/>
      <protection/>
    </xf>
    <xf numFmtId="4" fontId="8" fillId="38" borderId="21" xfId="0" applyNumberFormat="1" applyFont="1" applyFill="1" applyBorder="1" applyAlignment="1" applyProtection="1">
      <alignment horizontal="center" vertical="center" wrapText="1"/>
      <protection/>
    </xf>
    <xf numFmtId="4" fontId="4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195" fontId="5" fillId="35" borderId="17" xfId="0" applyNumberFormat="1" applyFont="1" applyFill="1" applyBorder="1" applyAlignment="1" applyProtection="1">
      <alignment horizontal="center" vertical="center" wrapText="1"/>
      <protection/>
    </xf>
    <xf numFmtId="4" fontId="5" fillId="35" borderId="17" xfId="0" applyNumberFormat="1" applyFont="1" applyFill="1" applyBorder="1" applyAlignment="1" applyProtection="1">
      <alignment horizontal="center" vertical="center" wrapText="1"/>
      <protection/>
    </xf>
    <xf numFmtId="4" fontId="4" fillId="35" borderId="17" xfId="0" applyNumberFormat="1" applyFont="1" applyFill="1" applyBorder="1" applyAlignment="1" applyProtection="1">
      <alignment horizontal="center" vertical="center" wrapText="1"/>
      <protection/>
    </xf>
    <xf numFmtId="195" fontId="5" fillId="36" borderId="17" xfId="0" applyNumberFormat="1" applyFont="1" applyFill="1" applyBorder="1" applyAlignment="1" applyProtection="1">
      <alignment horizontal="center" vertical="center" wrapText="1"/>
      <protection/>
    </xf>
    <xf numFmtId="4" fontId="5" fillId="36" borderId="17" xfId="0" applyNumberFormat="1" applyFont="1" applyFill="1" applyBorder="1" applyAlignment="1" applyProtection="1">
      <alignment horizontal="center" vertical="center" wrapText="1"/>
      <protection/>
    </xf>
    <xf numFmtId="4" fontId="17" fillId="39" borderId="20" xfId="0" applyNumberFormat="1" applyFont="1" applyFill="1" applyBorder="1" applyAlignment="1" applyProtection="1">
      <alignment horizontal="center" vertical="center" wrapText="1"/>
      <protection/>
    </xf>
    <xf numFmtId="4" fontId="19" fillId="40" borderId="17" xfId="0" applyNumberFormat="1" applyFont="1" applyFill="1" applyBorder="1" applyAlignment="1" applyProtection="1">
      <alignment horizontal="center" vertical="center" wrapText="1"/>
      <protection/>
    </xf>
    <xf numFmtId="4" fontId="4" fillId="40" borderId="17" xfId="0" applyNumberFormat="1" applyFont="1" applyFill="1" applyBorder="1" applyAlignment="1" applyProtection="1">
      <alignment horizontal="center" vertical="center" wrapText="1"/>
      <protection/>
    </xf>
    <xf numFmtId="4" fontId="4" fillId="34" borderId="17" xfId="0" applyNumberFormat="1" applyFont="1" applyFill="1" applyBorder="1" applyAlignment="1" applyProtection="1">
      <alignment horizontal="center" vertical="center" wrapText="1"/>
      <protection/>
    </xf>
    <xf numFmtId="4" fontId="8" fillId="37" borderId="17" xfId="0" applyNumberFormat="1" applyFont="1" applyFill="1" applyBorder="1" applyAlignment="1" applyProtection="1">
      <alignment horizontal="center" vertical="center" wrapText="1"/>
      <protection/>
    </xf>
    <xf numFmtId="4" fontId="8" fillId="39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left" vertical="top" wrapText="1"/>
      <protection/>
    </xf>
    <xf numFmtId="0" fontId="21" fillId="40" borderId="17" xfId="0" applyFont="1" applyFill="1" applyBorder="1" applyAlignment="1" applyProtection="1">
      <alignment horizontal="center" vertical="top" wrapText="1"/>
      <protection/>
    </xf>
    <xf numFmtId="0" fontId="18" fillId="40" borderId="17" xfId="0" applyFont="1" applyFill="1" applyBorder="1" applyAlignment="1" applyProtection="1">
      <alignment horizontal="center" vertical="top" wrapText="1"/>
      <protection/>
    </xf>
    <xf numFmtId="4" fontId="16" fillId="0" borderId="17" xfId="0" applyNumberFormat="1" applyFont="1" applyBorder="1" applyAlignment="1" applyProtection="1">
      <alignment horizontal="center" vertical="center" wrapText="1"/>
      <protection/>
    </xf>
    <xf numFmtId="0" fontId="18" fillId="40" borderId="17" xfId="0" applyFont="1" applyFill="1" applyBorder="1" applyAlignment="1" applyProtection="1">
      <alignment horizontal="center" vertical="center" wrapText="1"/>
      <protection/>
    </xf>
    <xf numFmtId="4" fontId="16" fillId="40" borderId="17" xfId="0" applyNumberFormat="1" applyFont="1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 applyProtection="1">
      <alignment horizontal="center" vertical="center" wrapText="1"/>
      <protection/>
    </xf>
    <xf numFmtId="4" fontId="5" fillId="0" borderId="22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22" fillId="0" borderId="0" xfId="65">
      <alignment/>
      <protection/>
    </xf>
    <xf numFmtId="0" fontId="1" fillId="0" borderId="0" xfId="65" applyFont="1" applyAlignment="1">
      <alignment/>
      <protection/>
    </xf>
    <xf numFmtId="0" fontId="23" fillId="0" borderId="0" xfId="65" applyFont="1">
      <alignment/>
      <protection/>
    </xf>
    <xf numFmtId="0" fontId="1" fillId="0" borderId="0" xfId="65" applyFont="1" applyAlignment="1">
      <alignment horizontal="center"/>
      <protection/>
    </xf>
    <xf numFmtId="0" fontId="24" fillId="0" borderId="0" xfId="65" applyFont="1" applyAlignment="1">
      <alignment horizontal="center"/>
      <protection/>
    </xf>
    <xf numFmtId="0" fontId="22" fillId="0" borderId="0" xfId="65" applyBorder="1">
      <alignment/>
      <protection/>
    </xf>
    <xf numFmtId="0" fontId="22" fillId="41" borderId="23" xfId="65" applyFill="1" applyBorder="1" applyAlignment="1">
      <alignment horizontal="center" wrapText="1"/>
      <protection/>
    </xf>
    <xf numFmtId="0" fontId="25" fillId="0" borderId="24" xfId="65" applyFont="1" applyBorder="1" applyAlignment="1" applyProtection="1">
      <alignment horizontal="center" vertical="center" wrapText="1"/>
      <protection locked="0"/>
    </xf>
    <xf numFmtId="0" fontId="25" fillId="0" borderId="25" xfId="65" applyFont="1" applyBorder="1" applyAlignment="1" applyProtection="1">
      <alignment horizontal="center" vertical="center" wrapText="1"/>
      <protection locked="0"/>
    </xf>
    <xf numFmtId="0" fontId="25" fillId="0" borderId="26" xfId="65" applyFont="1" applyBorder="1" applyAlignment="1" applyProtection="1">
      <alignment horizontal="center" vertical="center" wrapText="1"/>
      <protection locked="0"/>
    </xf>
    <xf numFmtId="0" fontId="25" fillId="0" borderId="0" xfId="65" applyFont="1" applyBorder="1" applyAlignment="1" applyProtection="1">
      <alignment horizontal="center" vertical="center" wrapText="1"/>
      <protection locked="0"/>
    </xf>
    <xf numFmtId="0" fontId="25" fillId="0" borderId="27" xfId="65" applyFont="1" applyBorder="1" applyAlignment="1" applyProtection="1">
      <alignment horizontal="center" vertical="center" wrapText="1"/>
      <protection locked="0"/>
    </xf>
    <xf numFmtId="0" fontId="25" fillId="0" borderId="28" xfId="65" applyFont="1" applyBorder="1" applyAlignment="1" applyProtection="1">
      <alignment horizontal="center" vertical="center" wrapText="1"/>
      <protection locked="0"/>
    </xf>
    <xf numFmtId="0" fontId="25" fillId="0" borderId="29" xfId="65" applyFont="1" applyBorder="1" applyAlignment="1" applyProtection="1">
      <alignment horizontal="center" vertical="center" wrapText="1"/>
      <protection locked="0"/>
    </xf>
    <xf numFmtId="0" fontId="25" fillId="0" borderId="30" xfId="65" applyFont="1" applyBorder="1" applyAlignment="1" applyProtection="1">
      <alignment horizontal="center" vertical="center" wrapText="1"/>
      <protection locked="0"/>
    </xf>
    <xf numFmtId="0" fontId="22" fillId="41" borderId="31" xfId="65" applyFill="1" applyBorder="1" applyAlignment="1">
      <alignment horizontal="center" wrapText="1"/>
      <protection/>
    </xf>
    <xf numFmtId="0" fontId="23" fillId="41" borderId="31" xfId="65" applyFont="1" applyFill="1" applyBorder="1" applyAlignment="1">
      <alignment horizontal="center" wrapText="1"/>
      <protection/>
    </xf>
    <xf numFmtId="0" fontId="8" fillId="33" borderId="32" xfId="65" applyFont="1" applyFill="1" applyBorder="1" applyAlignment="1" applyProtection="1">
      <alignment horizontal="center" vertical="center" wrapText="1"/>
      <protection locked="0"/>
    </xf>
    <xf numFmtId="0" fontId="8" fillId="33" borderId="17" xfId="65" applyFont="1" applyFill="1" applyBorder="1" applyAlignment="1" applyProtection="1">
      <alignment horizontal="center" vertical="center" wrapText="1"/>
      <protection locked="0"/>
    </xf>
    <xf numFmtId="2" fontId="25" fillId="33" borderId="17" xfId="65" applyNumberFormat="1" applyFont="1" applyFill="1" applyBorder="1" applyAlignment="1" applyProtection="1">
      <alignment horizontal="center" vertical="center" wrapText="1"/>
      <protection locked="0"/>
    </xf>
    <xf numFmtId="2" fontId="25" fillId="33" borderId="17" xfId="65" applyNumberFormat="1" applyFont="1" applyFill="1" applyBorder="1" applyAlignment="1" applyProtection="1">
      <alignment vertical="center" wrapText="1"/>
      <protection locked="0"/>
    </xf>
    <xf numFmtId="2" fontId="25" fillId="33" borderId="22" xfId="6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5" applyFont="1">
      <alignment/>
      <protection/>
    </xf>
    <xf numFmtId="0" fontId="8" fillId="0" borderId="32" xfId="65" applyFont="1" applyFill="1" applyBorder="1" applyAlignment="1" applyProtection="1">
      <alignment horizontal="center" vertical="center" wrapText="1"/>
      <protection locked="0"/>
    </xf>
    <xf numFmtId="0" fontId="8" fillId="0" borderId="17" xfId="65" applyFont="1" applyFill="1" applyBorder="1" applyAlignment="1" applyProtection="1">
      <alignment horizontal="center" vertical="center" wrapText="1"/>
      <protection locked="0"/>
    </xf>
    <xf numFmtId="2" fontId="25" fillId="0" borderId="17" xfId="65" applyNumberFormat="1" applyFont="1" applyFill="1" applyBorder="1" applyAlignment="1" applyProtection="1">
      <alignment horizontal="center" vertical="center" wrapText="1"/>
      <protection locked="0"/>
    </xf>
    <xf numFmtId="2" fontId="25" fillId="0" borderId="22" xfId="65" applyNumberFormat="1" applyFont="1" applyFill="1" applyBorder="1" applyAlignment="1" applyProtection="1">
      <alignment horizontal="center" vertical="center" wrapText="1"/>
      <protection locked="0"/>
    </xf>
    <xf numFmtId="194" fontId="25" fillId="0" borderId="17" xfId="65" applyNumberFormat="1" applyFont="1" applyFill="1" applyBorder="1" applyAlignment="1" applyProtection="1">
      <alignment horizontal="center" vertical="center" wrapText="1"/>
      <protection locked="0"/>
    </xf>
    <xf numFmtId="194" fontId="23" fillId="0" borderId="31" xfId="65" applyNumberFormat="1" applyFont="1" applyBorder="1">
      <alignment/>
      <protection/>
    </xf>
    <xf numFmtId="194" fontId="25" fillId="0" borderId="33" xfId="65" applyNumberFormat="1" applyFont="1" applyBorder="1" applyAlignment="1">
      <alignment horizontal="center"/>
      <protection/>
    </xf>
    <xf numFmtId="194" fontId="25" fillId="0" borderId="34" xfId="65" applyNumberFormat="1" applyFont="1" applyBorder="1" applyAlignment="1">
      <alignment wrapText="1"/>
      <protection/>
    </xf>
    <xf numFmtId="194" fontId="25" fillId="0" borderId="34" xfId="65" applyNumberFormat="1" applyFont="1" applyBorder="1" applyAlignment="1">
      <alignment horizontal="center"/>
      <protection/>
    </xf>
    <xf numFmtId="194" fontId="25" fillId="0" borderId="35" xfId="65" applyNumberFormat="1" applyFont="1" applyBorder="1" applyAlignment="1">
      <alignment horizontal="center"/>
      <protection/>
    </xf>
    <xf numFmtId="194" fontId="25" fillId="0" borderId="23" xfId="65" applyNumberFormat="1" applyFont="1" applyBorder="1" applyAlignment="1">
      <alignment wrapText="1"/>
      <protection/>
    </xf>
    <xf numFmtId="194" fontId="25" fillId="0" borderId="23" xfId="65" applyNumberFormat="1" applyFont="1" applyBorder="1" applyAlignment="1">
      <alignment horizontal="center"/>
      <protection/>
    </xf>
    <xf numFmtId="212" fontId="25" fillId="0" borderId="36" xfId="65" applyNumberFormat="1" applyFont="1" applyBorder="1" applyAlignment="1">
      <alignment horizontal="center"/>
      <protection/>
    </xf>
    <xf numFmtId="194" fontId="25" fillId="0" borderId="0" xfId="65" applyNumberFormat="1" applyFont="1" applyBorder="1" applyAlignment="1">
      <alignment wrapText="1"/>
      <protection/>
    </xf>
    <xf numFmtId="0" fontId="8" fillId="42" borderId="32" xfId="65" applyFont="1" applyFill="1" applyBorder="1" applyAlignment="1" applyProtection="1">
      <alignment horizontal="center" vertical="center" wrapText="1"/>
      <protection locked="0"/>
    </xf>
    <xf numFmtId="0" fontId="8" fillId="42" borderId="17" xfId="65" applyFont="1" applyFill="1" applyBorder="1" applyAlignment="1" applyProtection="1">
      <alignment horizontal="center" vertical="center" wrapText="1"/>
      <protection locked="0"/>
    </xf>
    <xf numFmtId="194" fontId="8" fillId="0" borderId="23" xfId="65" applyNumberFormat="1" applyFont="1" applyBorder="1" applyAlignment="1">
      <alignment horizontal="center"/>
      <protection/>
    </xf>
    <xf numFmtId="2" fontId="8" fillId="0" borderId="17" xfId="65" applyNumberFormat="1" applyFont="1" applyFill="1" applyBorder="1" applyAlignment="1" applyProtection="1">
      <alignment vertical="center" wrapText="1"/>
      <protection locked="0"/>
    </xf>
    <xf numFmtId="2" fontId="8" fillId="0" borderId="22" xfId="65" applyNumberFormat="1" applyFont="1" applyFill="1" applyBorder="1" applyAlignment="1" applyProtection="1">
      <alignment horizontal="center" vertical="center" wrapText="1"/>
      <protection locked="0"/>
    </xf>
    <xf numFmtId="2" fontId="25" fillId="0" borderId="17" xfId="65" applyNumberFormat="1" applyFont="1" applyFill="1" applyBorder="1" applyAlignment="1" applyProtection="1">
      <alignment vertical="center" wrapText="1"/>
      <protection locked="0"/>
    </xf>
    <xf numFmtId="194" fontId="8" fillId="0" borderId="37" xfId="65" applyNumberFormat="1" applyFont="1" applyBorder="1" applyAlignment="1">
      <alignment horizontal="center"/>
      <protection/>
    </xf>
    <xf numFmtId="194" fontId="25" fillId="0" borderId="37" xfId="65" applyNumberFormat="1" applyFont="1" applyBorder="1" applyAlignment="1">
      <alignment horizontal="center"/>
      <protection/>
    </xf>
    <xf numFmtId="0" fontId="8" fillId="42" borderId="32" xfId="65" applyFont="1" applyFill="1" applyBorder="1" applyAlignment="1" applyProtection="1">
      <alignment horizontal="center" vertical="center" wrapText="1"/>
      <protection locked="0"/>
    </xf>
    <xf numFmtId="0" fontId="8" fillId="42" borderId="17" xfId="65" applyFont="1" applyFill="1" applyBorder="1" applyAlignment="1" applyProtection="1">
      <alignment horizontal="center" vertical="center" wrapText="1"/>
      <protection locked="0"/>
    </xf>
    <xf numFmtId="194" fontId="25" fillId="0" borderId="23" xfId="65" applyNumberFormat="1" applyFont="1" applyBorder="1">
      <alignment/>
      <protection/>
    </xf>
    <xf numFmtId="49" fontId="8" fillId="42" borderId="17" xfId="65" applyNumberFormat="1" applyFont="1" applyFill="1" applyBorder="1" applyAlignment="1" applyProtection="1">
      <alignment horizontal="center" vertical="center" wrapText="1"/>
      <protection locked="0"/>
    </xf>
    <xf numFmtId="194" fontId="25" fillId="33" borderId="23" xfId="65" applyNumberFormat="1" applyFont="1" applyFill="1" applyBorder="1" applyAlignment="1">
      <alignment horizontal="center"/>
      <protection/>
    </xf>
    <xf numFmtId="194" fontId="25" fillId="33" borderId="37" xfId="65" applyNumberFormat="1" applyFont="1" applyFill="1" applyBorder="1" applyAlignment="1">
      <alignment horizontal="center"/>
      <protection/>
    </xf>
    <xf numFmtId="0" fontId="8" fillId="0" borderId="32" xfId="65" applyFont="1" applyFill="1" applyBorder="1" applyAlignment="1" applyProtection="1">
      <alignment horizontal="center" vertical="center" wrapText="1"/>
      <protection locked="0"/>
    </xf>
    <xf numFmtId="0" fontId="8" fillId="0" borderId="17" xfId="65" applyFont="1" applyFill="1" applyBorder="1" applyAlignment="1" applyProtection="1">
      <alignment horizontal="center" vertical="center" wrapText="1"/>
      <protection locked="0"/>
    </xf>
    <xf numFmtId="194" fontId="25" fillId="0" borderId="23" xfId="65" applyNumberFormat="1" applyFont="1" applyFill="1" applyBorder="1" applyAlignment="1">
      <alignment horizontal="center"/>
      <protection/>
    </xf>
    <xf numFmtId="194" fontId="25" fillId="0" borderId="32" xfId="65" applyNumberFormat="1" applyFont="1" applyBorder="1" applyAlignment="1">
      <alignment horizontal="center"/>
      <protection/>
    </xf>
    <xf numFmtId="194" fontId="25" fillId="0" borderId="38" xfId="65" applyNumberFormat="1" applyFont="1" applyBorder="1">
      <alignment/>
      <protection/>
    </xf>
    <xf numFmtId="212" fontId="25" fillId="0" borderId="32" xfId="65" applyNumberFormat="1" applyFont="1" applyBorder="1" applyAlignment="1">
      <alignment horizontal="center"/>
      <protection/>
    </xf>
    <xf numFmtId="0" fontId="27" fillId="0" borderId="0" xfId="65" applyFont="1" applyBorder="1" applyAlignment="1">
      <alignment wrapText="1"/>
      <protection/>
    </xf>
    <xf numFmtId="0" fontId="8" fillId="0" borderId="17" xfId="65" applyFont="1" applyBorder="1" applyAlignment="1">
      <alignment horizontal="center" vertical="center" wrapText="1"/>
      <protection/>
    </xf>
    <xf numFmtId="212" fontId="25" fillId="0" borderId="35" xfId="65" applyNumberFormat="1" applyFont="1" applyBorder="1" applyAlignment="1">
      <alignment horizontal="center"/>
      <protection/>
    </xf>
    <xf numFmtId="0" fontId="25" fillId="0" borderId="0" xfId="65" applyFont="1" applyBorder="1">
      <alignment/>
      <protection/>
    </xf>
    <xf numFmtId="0" fontId="25" fillId="42" borderId="39" xfId="65" applyFont="1" applyFill="1" applyBorder="1" applyAlignment="1" applyProtection="1">
      <alignment horizontal="center" vertical="center" wrapText="1"/>
      <protection locked="0"/>
    </xf>
    <xf numFmtId="0" fontId="25" fillId="0" borderId="0" xfId="65" applyFont="1" applyBorder="1" applyAlignment="1">
      <alignment wrapText="1"/>
      <protection/>
    </xf>
    <xf numFmtId="0" fontId="8" fillId="38" borderId="40" xfId="65" applyFont="1" applyFill="1" applyBorder="1" applyAlignment="1" applyProtection="1">
      <alignment vertical="center" wrapText="1"/>
      <protection locked="0"/>
    </xf>
    <xf numFmtId="194" fontId="25" fillId="38" borderId="23" xfId="65" applyNumberFormat="1" applyFont="1" applyFill="1" applyBorder="1" applyAlignment="1">
      <alignment horizontal="center"/>
      <protection/>
    </xf>
    <xf numFmtId="194" fontId="25" fillId="38" borderId="37" xfId="65" applyNumberFormat="1" applyFont="1" applyFill="1" applyBorder="1" applyAlignment="1">
      <alignment horizontal="center"/>
      <protection/>
    </xf>
    <xf numFmtId="0" fontId="13" fillId="38" borderId="40" xfId="65" applyFont="1" applyFill="1" applyBorder="1" applyAlignment="1" applyProtection="1">
      <alignment vertical="center" wrapText="1"/>
      <protection locked="0"/>
    </xf>
    <xf numFmtId="194" fontId="8" fillId="38" borderId="23" xfId="65" applyNumberFormat="1" applyFont="1" applyFill="1" applyBorder="1" applyAlignment="1">
      <alignment horizontal="center"/>
      <protection/>
    </xf>
    <xf numFmtId="194" fontId="8" fillId="38" borderId="37" xfId="65" applyNumberFormat="1" applyFont="1" applyFill="1" applyBorder="1" applyAlignment="1">
      <alignment horizontal="center"/>
      <protection/>
    </xf>
    <xf numFmtId="194" fontId="23" fillId="0" borderId="0" xfId="65" applyNumberFormat="1" applyFont="1" applyBorder="1">
      <alignment/>
      <protection/>
    </xf>
    <xf numFmtId="194" fontId="8" fillId="0" borderId="17" xfId="65" applyNumberFormat="1" applyFont="1" applyBorder="1" applyAlignment="1">
      <alignment horizontal="center"/>
      <protection/>
    </xf>
    <xf numFmtId="194" fontId="8" fillId="0" borderId="22" xfId="65" applyNumberFormat="1" applyFont="1" applyBorder="1" applyAlignment="1">
      <alignment horizontal="center"/>
      <protection/>
    </xf>
    <xf numFmtId="0" fontId="25" fillId="42" borderId="32" xfId="65" applyFont="1" applyFill="1" applyBorder="1" applyAlignment="1" applyProtection="1">
      <alignment horizontal="center" vertical="center" wrapText="1"/>
      <protection locked="0"/>
    </xf>
    <xf numFmtId="0" fontId="25" fillId="42" borderId="17" xfId="65" applyFont="1" applyFill="1" applyBorder="1" applyAlignment="1" applyProtection="1">
      <alignment horizontal="center" vertical="center" wrapText="1"/>
      <protection locked="0"/>
    </xf>
    <xf numFmtId="194" fontId="25" fillId="0" borderId="17" xfId="65" applyNumberFormat="1" applyFont="1" applyBorder="1" applyAlignment="1">
      <alignment horizontal="center"/>
      <protection/>
    </xf>
    <xf numFmtId="194" fontId="25" fillId="0" borderId="22" xfId="65" applyNumberFormat="1" applyFont="1" applyBorder="1" applyAlignment="1">
      <alignment horizontal="center"/>
      <protection/>
    </xf>
    <xf numFmtId="0" fontId="25" fillId="0" borderId="32" xfId="65" applyFont="1" applyFill="1" applyBorder="1" applyAlignment="1" applyProtection="1">
      <alignment horizontal="center" vertical="center" wrapText="1"/>
      <protection locked="0"/>
    </xf>
    <xf numFmtId="0" fontId="25" fillId="0" borderId="17" xfId="65" applyFont="1" applyFill="1" applyBorder="1" applyAlignment="1" applyProtection="1">
      <alignment horizontal="center" vertical="center" wrapText="1"/>
      <protection locked="0"/>
    </xf>
    <xf numFmtId="0" fontId="25" fillId="0" borderId="32" xfId="65" applyFont="1" applyFill="1" applyBorder="1" applyAlignment="1" applyProtection="1">
      <alignment horizontal="center" vertical="center" wrapText="1"/>
      <protection locked="0"/>
    </xf>
    <xf numFmtId="0" fontId="25" fillId="0" borderId="17" xfId="65" applyFont="1" applyFill="1" applyBorder="1" applyAlignment="1" applyProtection="1">
      <alignment horizontal="center" vertical="center" wrapText="1"/>
      <protection locked="0"/>
    </xf>
    <xf numFmtId="0" fontId="8" fillId="42" borderId="41" xfId="65" applyFont="1" applyFill="1" applyBorder="1" applyAlignment="1" applyProtection="1">
      <alignment horizontal="center" vertical="center" wrapText="1"/>
      <protection locked="0"/>
    </xf>
    <xf numFmtId="0" fontId="8" fillId="42" borderId="18" xfId="65" applyFont="1" applyFill="1" applyBorder="1" applyAlignment="1" applyProtection="1">
      <alignment horizontal="center" vertical="center" wrapText="1"/>
      <protection locked="0"/>
    </xf>
    <xf numFmtId="194" fontId="25" fillId="0" borderId="42" xfId="65" applyNumberFormat="1" applyFont="1" applyBorder="1" applyAlignment="1">
      <alignment horizontal="center"/>
      <protection/>
    </xf>
    <xf numFmtId="194" fontId="25" fillId="0" borderId="43" xfId="65" applyNumberFormat="1" applyFont="1" applyBorder="1" applyAlignment="1">
      <alignment horizontal="center"/>
      <protection/>
    </xf>
    <xf numFmtId="0" fontId="25" fillId="42" borderId="32" xfId="65" applyFont="1" applyFill="1" applyBorder="1" applyAlignment="1" applyProtection="1">
      <alignment horizontal="center" vertical="center" wrapText="1"/>
      <protection locked="0"/>
    </xf>
    <xf numFmtId="0" fontId="25" fillId="42" borderId="17" xfId="65" applyFont="1" applyFill="1" applyBorder="1" applyAlignment="1" applyProtection="1">
      <alignment horizontal="left" vertical="center" wrapText="1"/>
      <protection locked="0"/>
    </xf>
    <xf numFmtId="194" fontId="25" fillId="0" borderId="40" xfId="65" applyNumberFormat="1" applyFont="1" applyBorder="1" applyAlignment="1">
      <alignment horizontal="center"/>
      <protection/>
    </xf>
    <xf numFmtId="194" fontId="25" fillId="0" borderId="34" xfId="65" applyNumberFormat="1" applyFont="1" applyBorder="1">
      <alignment/>
      <protection/>
    </xf>
    <xf numFmtId="194" fontId="25" fillId="0" borderId="44" xfId="65" applyNumberFormat="1" applyFont="1" applyBorder="1" applyAlignment="1">
      <alignment horizontal="center"/>
      <protection/>
    </xf>
    <xf numFmtId="212" fontId="25" fillId="0" borderId="33" xfId="65" applyNumberFormat="1" applyFont="1" applyBorder="1" applyAlignment="1">
      <alignment horizontal="center"/>
      <protection/>
    </xf>
    <xf numFmtId="194" fontId="25" fillId="38" borderId="17" xfId="65" applyNumberFormat="1" applyFont="1" applyFill="1" applyBorder="1" applyAlignment="1">
      <alignment horizontal="center"/>
      <protection/>
    </xf>
    <xf numFmtId="194" fontId="25" fillId="38" borderId="22" xfId="65" applyNumberFormat="1" applyFont="1" applyFill="1" applyBorder="1" applyAlignment="1">
      <alignment horizontal="center"/>
      <protection/>
    </xf>
    <xf numFmtId="194" fontId="25" fillId="0" borderId="45" xfId="65" applyNumberFormat="1" applyFont="1" applyBorder="1" applyAlignment="1">
      <alignment horizontal="center"/>
      <protection/>
    </xf>
    <xf numFmtId="0" fontId="2" fillId="38" borderId="46" xfId="65" applyFont="1" applyFill="1" applyBorder="1" applyAlignment="1" applyProtection="1">
      <alignment vertical="center" wrapText="1"/>
      <protection locked="0"/>
    </xf>
    <xf numFmtId="194" fontId="8" fillId="38" borderId="42" xfId="65" applyNumberFormat="1" applyFont="1" applyFill="1" applyBorder="1" applyAlignment="1">
      <alignment horizontal="center"/>
      <protection/>
    </xf>
    <xf numFmtId="194" fontId="8" fillId="38" borderId="18" xfId="65" applyNumberFormat="1" applyFont="1" applyFill="1" applyBorder="1" applyAlignment="1">
      <alignment horizontal="center"/>
      <protection/>
    </xf>
    <xf numFmtId="194" fontId="8" fillId="38" borderId="22" xfId="65" applyNumberFormat="1" applyFont="1" applyFill="1" applyBorder="1" applyAlignment="1">
      <alignment horizontal="center"/>
      <protection/>
    </xf>
    <xf numFmtId="2" fontId="8" fillId="38" borderId="47" xfId="65" applyNumberFormat="1" applyFont="1" applyFill="1" applyBorder="1">
      <alignment/>
      <protection/>
    </xf>
    <xf numFmtId="194" fontId="8" fillId="38" borderId="47" xfId="65" applyNumberFormat="1" applyFont="1" applyFill="1" applyBorder="1" applyAlignment="1">
      <alignment horizontal="center"/>
      <protection/>
    </xf>
    <xf numFmtId="194" fontId="8" fillId="38" borderId="48" xfId="65" applyNumberFormat="1" applyFont="1" applyFill="1" applyBorder="1" applyAlignment="1">
      <alignment horizontal="center"/>
      <protection/>
    </xf>
    <xf numFmtId="0" fontId="8" fillId="0" borderId="0" xfId="65" applyFont="1" applyFill="1" applyBorder="1" applyAlignment="1" applyProtection="1">
      <alignment vertical="center" wrapText="1"/>
      <protection locked="0"/>
    </xf>
    <xf numFmtId="0" fontId="2" fillId="0" borderId="0" xfId="65" applyFont="1">
      <alignment/>
      <protection/>
    </xf>
    <xf numFmtId="0" fontId="2" fillId="0" borderId="0" xfId="65" applyFont="1" applyAlignment="1">
      <alignment horizontal="right"/>
      <protection/>
    </xf>
    <xf numFmtId="0" fontId="22" fillId="0" borderId="0" xfId="65" applyFill="1">
      <alignment/>
      <protection/>
    </xf>
    <xf numFmtId="0" fontId="2" fillId="0" borderId="49" xfId="65" applyFont="1" applyBorder="1" applyAlignment="1" applyProtection="1">
      <alignment horizontal="center" vertical="center" wrapText="1"/>
      <protection locked="0"/>
    </xf>
    <xf numFmtId="0" fontId="2" fillId="0" borderId="47" xfId="65" applyFont="1" applyBorder="1" applyAlignment="1" applyProtection="1">
      <alignment horizontal="center" vertical="center" wrapText="1"/>
      <protection locked="0"/>
    </xf>
    <xf numFmtId="0" fontId="26" fillId="0" borderId="50" xfId="65" applyFont="1" applyBorder="1" applyAlignment="1" applyProtection="1">
      <alignment horizontal="center" vertical="center" wrapText="1"/>
      <protection locked="0"/>
    </xf>
    <xf numFmtId="0" fontId="26" fillId="0" borderId="51" xfId="65" applyFont="1" applyBorder="1" applyAlignment="1" applyProtection="1">
      <alignment horizontal="center" vertical="center" wrapText="1"/>
      <protection locked="0"/>
    </xf>
    <xf numFmtId="0" fontId="26" fillId="0" borderId="52" xfId="65" applyFont="1" applyBorder="1" applyAlignment="1" applyProtection="1">
      <alignment horizontal="center" vertical="center" wrapText="1"/>
      <protection locked="0"/>
    </xf>
    <xf numFmtId="0" fontId="12" fillId="0" borderId="0" xfId="65" applyFont="1" applyAlignment="1">
      <alignment horizontal="center" wrapText="1"/>
      <protection/>
    </xf>
    <xf numFmtId="194" fontId="26" fillId="0" borderId="53" xfId="65" applyNumberFormat="1" applyFont="1" applyBorder="1" applyAlignment="1">
      <alignment horizontal="center"/>
      <protection/>
    </xf>
    <xf numFmtId="194" fontId="26" fillId="0" borderId="54" xfId="65" applyNumberFormat="1" applyFont="1" applyBorder="1" applyAlignment="1">
      <alignment horizontal="center"/>
      <protection/>
    </xf>
    <xf numFmtId="194" fontId="26" fillId="0" borderId="0" xfId="65" applyNumberFormat="1" applyFont="1" applyBorder="1" applyAlignment="1">
      <alignment horizontal="center"/>
      <protection/>
    </xf>
    <xf numFmtId="194" fontId="26" fillId="0" borderId="55" xfId="65" applyNumberFormat="1" applyFont="1" applyBorder="1" applyAlignment="1">
      <alignment horizontal="center"/>
      <protection/>
    </xf>
    <xf numFmtId="4" fontId="8" fillId="38" borderId="56" xfId="0" applyNumberFormat="1" applyFont="1" applyFill="1" applyBorder="1" applyAlignment="1">
      <alignment horizontal="center" vertical="center" wrapText="1"/>
    </xf>
    <xf numFmtId="4" fontId="8" fillId="38" borderId="57" xfId="0" applyNumberFormat="1" applyFont="1" applyFill="1" applyBorder="1" applyAlignment="1">
      <alignment horizontal="center" vertical="center" wrapText="1"/>
    </xf>
    <xf numFmtId="4" fontId="14" fillId="43" borderId="58" xfId="0" applyNumberFormat="1" applyFont="1" applyFill="1" applyBorder="1" applyAlignment="1">
      <alignment horizontal="center" vertical="center" wrapText="1"/>
    </xf>
    <xf numFmtId="4" fontId="14" fillId="43" borderId="59" xfId="0" applyNumberFormat="1" applyFont="1" applyFill="1" applyBorder="1" applyAlignment="1">
      <alignment horizontal="center" vertical="center" wrapText="1"/>
    </xf>
    <xf numFmtId="4" fontId="14" fillId="43" borderId="28" xfId="0" applyNumberFormat="1" applyFont="1" applyFill="1" applyBorder="1" applyAlignment="1">
      <alignment horizontal="center" vertical="center" wrapText="1"/>
    </xf>
    <xf numFmtId="4" fontId="14" fillId="43" borderId="29" xfId="0" applyNumberFormat="1" applyFont="1" applyFill="1" applyBorder="1" applyAlignment="1">
      <alignment horizontal="center" vertical="center" wrapText="1"/>
    </xf>
    <xf numFmtId="0" fontId="14" fillId="43" borderId="60" xfId="0" applyFont="1" applyFill="1" applyBorder="1" applyAlignment="1" applyProtection="1">
      <alignment horizontal="center" vertical="center" wrapText="1"/>
      <protection locked="0"/>
    </xf>
    <xf numFmtId="0" fontId="14" fillId="43" borderId="61" xfId="0" applyFont="1" applyFill="1" applyBorder="1" applyAlignment="1" applyProtection="1">
      <alignment horizontal="center" vertical="center" wrapText="1"/>
      <protection locked="0"/>
    </xf>
    <xf numFmtId="0" fontId="14" fillId="43" borderId="6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20" fillId="37" borderId="17" xfId="0" applyFont="1" applyFill="1" applyBorder="1" applyAlignment="1" applyProtection="1">
      <alignment horizontal="center" vertical="center" wrapText="1"/>
      <protection/>
    </xf>
    <xf numFmtId="0" fontId="20" fillId="37" borderId="40" xfId="0" applyFont="1" applyFill="1" applyBorder="1" applyAlignment="1" applyProtection="1">
      <alignment horizontal="center" vertical="center" wrapText="1"/>
      <protection/>
    </xf>
    <xf numFmtId="0" fontId="20" fillId="37" borderId="63" xfId="0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Звіт за 9 місяців 202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13"/>
  <sheetViews>
    <sheetView zoomScalePageLayoutView="0" workbookViewId="0" topLeftCell="B1">
      <selection activeCell="J10" sqref="J10"/>
    </sheetView>
  </sheetViews>
  <sheetFormatPr defaultColWidth="9.00390625" defaultRowHeight="12.75"/>
  <cols>
    <col min="1" max="1" width="0" style="58" hidden="1" customWidth="1"/>
    <col min="2" max="2" width="12.75390625" style="58" customWidth="1"/>
    <col min="3" max="3" width="47.625" style="58" customWidth="1"/>
    <col min="4" max="4" width="15.00390625" style="58" customWidth="1"/>
    <col min="5" max="5" width="14.875" style="58" customWidth="1"/>
    <col min="6" max="6" width="14.375" style="58" customWidth="1"/>
    <col min="7" max="7" width="13.75390625" style="58" customWidth="1"/>
    <col min="8" max="8" width="11.375" style="58" customWidth="1"/>
    <col min="9" max="16384" width="9.125" style="58" customWidth="1"/>
  </cols>
  <sheetData>
    <row r="1" ht="12.75">
      <c r="F1" s="59" t="s">
        <v>123</v>
      </c>
    </row>
    <row r="2" spans="5:7" ht="12.75">
      <c r="E2" s="60"/>
      <c r="F2" s="1" t="s">
        <v>272</v>
      </c>
      <c r="G2" s="60"/>
    </row>
    <row r="3" spans="5:7" ht="12.75">
      <c r="E3" s="60"/>
      <c r="F3" s="1" t="s">
        <v>271</v>
      </c>
      <c r="G3" s="60"/>
    </row>
    <row r="4" spans="5:7" ht="12.75">
      <c r="E4" s="60"/>
      <c r="F4" s="61" t="s">
        <v>156</v>
      </c>
      <c r="G4" s="60"/>
    </row>
    <row r="5" spans="5:7" ht="12.75">
      <c r="E5" s="60"/>
      <c r="F5" s="62" t="s">
        <v>185</v>
      </c>
      <c r="G5" s="60"/>
    </row>
    <row r="6" spans="5:7" ht="12.75">
      <c r="E6" s="60"/>
      <c r="F6" s="62" t="s">
        <v>270</v>
      </c>
      <c r="G6" s="60"/>
    </row>
    <row r="7" spans="2:7" ht="42" customHeight="1">
      <c r="B7" s="167" t="s">
        <v>269</v>
      </c>
      <c r="C7" s="167"/>
      <c r="D7" s="167"/>
      <c r="E7" s="167"/>
      <c r="F7" s="167"/>
      <c r="G7" s="167"/>
    </row>
    <row r="9" ht="13.5" thickBot="1">
      <c r="H9" s="63"/>
    </row>
    <row r="10" spans="1:8" ht="63.75" thickBot="1">
      <c r="A10" s="64" t="s">
        <v>186</v>
      </c>
      <c r="B10" s="65" t="s">
        <v>0</v>
      </c>
      <c r="C10" s="66" t="s">
        <v>73</v>
      </c>
      <c r="D10" s="66" t="s">
        <v>267</v>
      </c>
      <c r="E10" s="66" t="s">
        <v>268</v>
      </c>
      <c r="F10" s="67" t="s">
        <v>74</v>
      </c>
      <c r="G10" s="65" t="s">
        <v>5</v>
      </c>
      <c r="H10" s="68"/>
    </row>
    <row r="11" spans="1:8" ht="16.5" thickBot="1">
      <c r="A11" s="64"/>
      <c r="B11" s="69">
        <v>1</v>
      </c>
      <c r="C11" s="70">
        <v>2</v>
      </c>
      <c r="D11" s="70">
        <v>3</v>
      </c>
      <c r="E11" s="70">
        <v>4</v>
      </c>
      <c r="F11" s="71" t="s">
        <v>187</v>
      </c>
      <c r="G11" s="70" t="s">
        <v>188</v>
      </c>
      <c r="H11" s="72"/>
    </row>
    <row r="12" spans="1:8" ht="15.75">
      <c r="A12" s="73"/>
      <c r="B12" s="164" t="s">
        <v>4</v>
      </c>
      <c r="C12" s="165"/>
      <c r="D12" s="165"/>
      <c r="E12" s="165"/>
      <c r="F12" s="165"/>
      <c r="G12" s="166"/>
      <c r="H12" s="68"/>
    </row>
    <row r="13" spans="1:7" s="80" customFormat="1" ht="15.75">
      <c r="A13" s="74"/>
      <c r="B13" s="75">
        <v>10000000</v>
      </c>
      <c r="C13" s="76" t="s">
        <v>75</v>
      </c>
      <c r="D13" s="77">
        <f>D14+D23+D31+D40</f>
        <v>81962738</v>
      </c>
      <c r="E13" s="77">
        <f>E14+E23+E31+E40</f>
        <v>94904758.77</v>
      </c>
      <c r="F13" s="78">
        <f aca="true" t="shared" si="0" ref="F13:F36">E13-D13</f>
        <v>12942020.769999996</v>
      </c>
      <c r="G13" s="79">
        <f aca="true" t="shared" si="1" ref="G13:G20">E13/D13*100</f>
        <v>115.79012742351287</v>
      </c>
    </row>
    <row r="14" spans="1:7" s="80" customFormat="1" ht="31.5">
      <c r="A14" s="74"/>
      <c r="B14" s="81">
        <v>11000000</v>
      </c>
      <c r="C14" s="82" t="s">
        <v>76</v>
      </c>
      <c r="D14" s="83">
        <f>D15+D21</f>
        <v>46262838</v>
      </c>
      <c r="E14" s="83">
        <f>E15+E21</f>
        <v>52470681.91</v>
      </c>
      <c r="F14" s="83">
        <f t="shared" si="0"/>
        <v>6207843.909999996</v>
      </c>
      <c r="G14" s="84">
        <f t="shared" si="1"/>
        <v>113.41864048634456</v>
      </c>
    </row>
    <row r="15" spans="1:7" s="80" customFormat="1" ht="15.75">
      <c r="A15" s="74"/>
      <c r="B15" s="81">
        <v>11010000</v>
      </c>
      <c r="C15" s="82" t="s">
        <v>77</v>
      </c>
      <c r="D15" s="85">
        <f>D16+D17+D18+D19+D20</f>
        <v>46260316</v>
      </c>
      <c r="E15" s="85">
        <f>E16+E17+E18+E19+E20</f>
        <v>52468157.91</v>
      </c>
      <c r="F15" s="83">
        <f t="shared" si="0"/>
        <v>6207841.909999996</v>
      </c>
      <c r="G15" s="84">
        <f t="shared" si="1"/>
        <v>113.419367714652</v>
      </c>
    </row>
    <row r="16" spans="1:7" s="80" customFormat="1" ht="47.25">
      <c r="A16" s="86" t="s">
        <v>189</v>
      </c>
      <c r="B16" s="87" t="s">
        <v>190</v>
      </c>
      <c r="C16" s="88" t="s">
        <v>11</v>
      </c>
      <c r="D16" s="89">
        <v>27974100</v>
      </c>
      <c r="E16" s="89">
        <v>29939156.84</v>
      </c>
      <c r="F16" s="83">
        <f t="shared" si="0"/>
        <v>1965056.8399999999</v>
      </c>
      <c r="G16" s="84">
        <f t="shared" si="1"/>
        <v>107.02455785887662</v>
      </c>
    </row>
    <row r="17" spans="1:7" s="80" customFormat="1" ht="78.75">
      <c r="A17" s="86" t="s">
        <v>189</v>
      </c>
      <c r="B17" s="90" t="s">
        <v>191</v>
      </c>
      <c r="C17" s="91" t="s">
        <v>78</v>
      </c>
      <c r="D17" s="92">
        <v>2402700</v>
      </c>
      <c r="E17" s="92">
        <v>2402746.93</v>
      </c>
      <c r="F17" s="83">
        <f t="shared" si="0"/>
        <v>46.93000000016764</v>
      </c>
      <c r="G17" s="84">
        <f t="shared" si="1"/>
        <v>100.00195321929498</v>
      </c>
    </row>
    <row r="18" spans="1:7" s="80" customFormat="1" ht="47.25">
      <c r="A18" s="86" t="s">
        <v>189</v>
      </c>
      <c r="B18" s="90" t="s">
        <v>192</v>
      </c>
      <c r="C18" s="91" t="s">
        <v>79</v>
      </c>
      <c r="D18" s="92">
        <v>14000000</v>
      </c>
      <c r="E18" s="92">
        <v>16755926.03</v>
      </c>
      <c r="F18" s="83">
        <f t="shared" si="0"/>
        <v>2755926.0299999993</v>
      </c>
      <c r="G18" s="84">
        <f t="shared" si="1"/>
        <v>119.68518592857143</v>
      </c>
    </row>
    <row r="19" spans="1:7" s="80" customFormat="1" ht="47.25">
      <c r="A19" s="86" t="s">
        <v>189</v>
      </c>
      <c r="B19" s="90" t="s">
        <v>193</v>
      </c>
      <c r="C19" s="91" t="s">
        <v>12</v>
      </c>
      <c r="D19" s="92">
        <v>433000</v>
      </c>
      <c r="E19" s="92">
        <v>434407.93</v>
      </c>
      <c r="F19" s="83">
        <f t="shared" si="0"/>
        <v>1407.929999999993</v>
      </c>
      <c r="G19" s="84">
        <f t="shared" si="1"/>
        <v>100.3251570438799</v>
      </c>
    </row>
    <row r="20" spans="1:7" s="80" customFormat="1" ht="48" customHeight="1">
      <c r="A20" s="86"/>
      <c r="B20" s="93">
        <v>11011300</v>
      </c>
      <c r="C20" s="94" t="s">
        <v>194</v>
      </c>
      <c r="D20" s="92">
        <v>1450516</v>
      </c>
      <c r="E20" s="92">
        <v>2935920.18</v>
      </c>
      <c r="F20" s="83">
        <f t="shared" si="0"/>
        <v>1485404.1800000002</v>
      </c>
      <c r="G20" s="84">
        <f t="shared" si="1"/>
        <v>202.40522545080512</v>
      </c>
    </row>
    <row r="21" spans="1:7" s="80" customFormat="1" ht="15.75">
      <c r="A21" s="86"/>
      <c r="B21" s="95">
        <v>11020000</v>
      </c>
      <c r="C21" s="96" t="s">
        <v>80</v>
      </c>
      <c r="D21" s="97">
        <f>D22</f>
        <v>2522</v>
      </c>
      <c r="E21" s="97">
        <f>E22</f>
        <v>2524</v>
      </c>
      <c r="F21" s="98">
        <f t="shared" si="0"/>
        <v>2</v>
      </c>
      <c r="G21" s="99">
        <f aca="true" t="shared" si="2" ref="G21:G27">E21/D21*100</f>
        <v>100.07930214115781</v>
      </c>
    </row>
    <row r="22" spans="1:7" s="80" customFormat="1" ht="31.5">
      <c r="A22" s="86" t="s">
        <v>195</v>
      </c>
      <c r="B22" s="90" t="s">
        <v>196</v>
      </c>
      <c r="C22" s="91" t="s">
        <v>81</v>
      </c>
      <c r="D22" s="92">
        <v>2522</v>
      </c>
      <c r="E22" s="92">
        <v>2524</v>
      </c>
      <c r="F22" s="100">
        <f t="shared" si="0"/>
        <v>2</v>
      </c>
      <c r="G22" s="84">
        <f t="shared" si="2"/>
        <v>100.07930214115781</v>
      </c>
    </row>
    <row r="23" spans="1:7" s="80" customFormat="1" ht="31.5">
      <c r="A23" s="86"/>
      <c r="B23" s="95">
        <v>13000000</v>
      </c>
      <c r="C23" s="96" t="s">
        <v>82</v>
      </c>
      <c r="D23" s="97">
        <f>D24+D26</f>
        <v>3786100</v>
      </c>
      <c r="E23" s="97">
        <f>E24+E26</f>
        <v>4507826.79</v>
      </c>
      <c r="F23" s="97">
        <f t="shared" si="0"/>
        <v>721726.79</v>
      </c>
      <c r="G23" s="101">
        <f t="shared" si="2"/>
        <v>119.06253902432582</v>
      </c>
    </row>
    <row r="24" spans="1:7" s="80" customFormat="1" ht="15.75">
      <c r="A24" s="86"/>
      <c r="B24" s="95">
        <v>13010000</v>
      </c>
      <c r="C24" s="96"/>
      <c r="D24" s="92">
        <f>D25</f>
        <v>10600</v>
      </c>
      <c r="E24" s="92">
        <f>E25</f>
        <v>10660.57</v>
      </c>
      <c r="F24" s="92">
        <f t="shared" si="0"/>
        <v>60.56999999999971</v>
      </c>
      <c r="G24" s="101">
        <f t="shared" si="2"/>
        <v>100.57141509433963</v>
      </c>
    </row>
    <row r="25" spans="1:7" s="80" customFormat="1" ht="78.75">
      <c r="A25" s="86" t="s">
        <v>195</v>
      </c>
      <c r="B25" s="90" t="s">
        <v>197</v>
      </c>
      <c r="C25" s="91" t="s">
        <v>198</v>
      </c>
      <c r="D25" s="92">
        <v>10600</v>
      </c>
      <c r="E25" s="92">
        <v>10660.57</v>
      </c>
      <c r="F25" s="92">
        <f t="shared" si="0"/>
        <v>60.56999999999971</v>
      </c>
      <c r="G25" s="102">
        <f t="shared" si="2"/>
        <v>100.57141509433963</v>
      </c>
    </row>
    <row r="26" spans="1:7" s="80" customFormat="1" ht="15.75">
      <c r="A26" s="86"/>
      <c r="B26" s="95">
        <v>13030000</v>
      </c>
      <c r="C26" s="96" t="s">
        <v>83</v>
      </c>
      <c r="D26" s="97">
        <f>D27+D28+D29+D30</f>
        <v>3775500</v>
      </c>
      <c r="E26" s="97">
        <f>E27+E28+E29+E30</f>
        <v>4497166.22</v>
      </c>
      <c r="F26" s="97">
        <f t="shared" si="0"/>
        <v>721666.2199999997</v>
      </c>
      <c r="G26" s="101">
        <f t="shared" si="2"/>
        <v>119.11445424447092</v>
      </c>
    </row>
    <row r="27" spans="1:7" s="80" customFormat="1" ht="47.25">
      <c r="A27" s="86" t="s">
        <v>189</v>
      </c>
      <c r="B27" s="90" t="s">
        <v>199</v>
      </c>
      <c r="C27" s="91" t="s">
        <v>200</v>
      </c>
      <c r="D27" s="92">
        <v>18000</v>
      </c>
      <c r="E27" s="92">
        <v>18159.3</v>
      </c>
      <c r="F27" s="92">
        <f t="shared" si="0"/>
        <v>159.29999999999927</v>
      </c>
      <c r="G27" s="102">
        <f t="shared" si="2"/>
        <v>100.885</v>
      </c>
    </row>
    <row r="28" spans="1:7" s="80" customFormat="1" ht="31.5">
      <c r="A28" s="86" t="s">
        <v>201</v>
      </c>
      <c r="B28" s="90" t="s">
        <v>202</v>
      </c>
      <c r="C28" s="91" t="s">
        <v>203</v>
      </c>
      <c r="D28" s="92"/>
      <c r="E28" s="92"/>
      <c r="F28" s="92">
        <f t="shared" si="0"/>
        <v>0</v>
      </c>
      <c r="G28" s="102"/>
    </row>
    <row r="29" spans="1:7" s="80" customFormat="1" ht="31.5">
      <c r="A29" s="86" t="s">
        <v>201</v>
      </c>
      <c r="B29" s="90" t="s">
        <v>204</v>
      </c>
      <c r="C29" s="91" t="s">
        <v>205</v>
      </c>
      <c r="D29" s="92">
        <v>3203000</v>
      </c>
      <c r="E29" s="92">
        <v>3627599.61</v>
      </c>
      <c r="F29" s="92">
        <f t="shared" si="0"/>
        <v>424599.60999999987</v>
      </c>
      <c r="G29" s="102">
        <f aca="true" t="shared" si="3" ref="G29:G36">E29/D29*100</f>
        <v>113.2563100218545</v>
      </c>
    </row>
    <row r="30" spans="1:7" s="80" customFormat="1" ht="31.5">
      <c r="A30" s="86" t="s">
        <v>201</v>
      </c>
      <c r="B30" s="90" t="s">
        <v>206</v>
      </c>
      <c r="C30" s="91" t="s">
        <v>161</v>
      </c>
      <c r="D30" s="92">
        <v>554500</v>
      </c>
      <c r="E30" s="92">
        <v>851407.31</v>
      </c>
      <c r="F30" s="92">
        <f t="shared" si="0"/>
        <v>296907.31000000006</v>
      </c>
      <c r="G30" s="102">
        <f t="shared" si="3"/>
        <v>153.54505139765556</v>
      </c>
    </row>
    <row r="31" spans="1:7" s="80" customFormat="1" ht="15.75">
      <c r="A31" s="86"/>
      <c r="B31" s="103">
        <v>14000000</v>
      </c>
      <c r="C31" s="104" t="s">
        <v>84</v>
      </c>
      <c r="D31" s="97">
        <f>D32+D34+D36</f>
        <v>2079200</v>
      </c>
      <c r="E31" s="97">
        <f>E32+E34+E36</f>
        <v>2657810.42</v>
      </c>
      <c r="F31" s="97">
        <f t="shared" si="0"/>
        <v>578610.4199999999</v>
      </c>
      <c r="G31" s="101">
        <f t="shared" si="3"/>
        <v>127.8285119276645</v>
      </c>
    </row>
    <row r="32" spans="1:7" s="80" customFormat="1" ht="31.5">
      <c r="A32" s="86"/>
      <c r="B32" s="103">
        <v>14020000</v>
      </c>
      <c r="C32" s="104" t="s">
        <v>85</v>
      </c>
      <c r="D32" s="97">
        <f>D33</f>
        <v>400000</v>
      </c>
      <c r="E32" s="97">
        <f>E33</f>
        <v>524919.03</v>
      </c>
      <c r="F32" s="97">
        <f t="shared" si="0"/>
        <v>124919.03000000003</v>
      </c>
      <c r="G32" s="101">
        <f t="shared" si="3"/>
        <v>131.2297575</v>
      </c>
    </row>
    <row r="33" spans="1:7" s="80" customFormat="1" ht="15.75">
      <c r="A33" s="86" t="s">
        <v>201</v>
      </c>
      <c r="B33" s="90" t="s">
        <v>207</v>
      </c>
      <c r="C33" s="105" t="s">
        <v>13</v>
      </c>
      <c r="D33" s="92">
        <v>400000</v>
      </c>
      <c r="E33" s="92">
        <v>524919.03</v>
      </c>
      <c r="F33" s="92">
        <f t="shared" si="0"/>
        <v>124919.03000000003</v>
      </c>
      <c r="G33" s="102">
        <f t="shared" si="3"/>
        <v>131.2297575</v>
      </c>
    </row>
    <row r="34" spans="1:7" s="80" customFormat="1" ht="47.25">
      <c r="A34" s="86"/>
      <c r="B34" s="95">
        <v>14030000</v>
      </c>
      <c r="C34" s="96" t="s">
        <v>86</v>
      </c>
      <c r="D34" s="97">
        <f>D35</f>
        <v>1550000</v>
      </c>
      <c r="E34" s="97">
        <f>E35</f>
        <v>1997381.77</v>
      </c>
      <c r="F34" s="97">
        <f t="shared" si="0"/>
        <v>447381.77</v>
      </c>
      <c r="G34" s="101">
        <f t="shared" si="3"/>
        <v>128.86334</v>
      </c>
    </row>
    <row r="35" spans="1:7" s="80" customFormat="1" ht="15.75">
      <c r="A35" s="86" t="s">
        <v>201</v>
      </c>
      <c r="B35" s="90" t="s">
        <v>208</v>
      </c>
      <c r="C35" s="105" t="s">
        <v>13</v>
      </c>
      <c r="D35" s="92">
        <v>1550000</v>
      </c>
      <c r="E35" s="92">
        <v>1997381.77</v>
      </c>
      <c r="F35" s="92">
        <f t="shared" si="0"/>
        <v>447381.77</v>
      </c>
      <c r="G35" s="102">
        <f t="shared" si="3"/>
        <v>128.86334</v>
      </c>
    </row>
    <row r="36" spans="1:7" s="80" customFormat="1" ht="47.25">
      <c r="A36" s="86"/>
      <c r="B36" s="103">
        <v>14040000</v>
      </c>
      <c r="C36" s="106" t="s">
        <v>209</v>
      </c>
      <c r="D36" s="97">
        <f>D37+D38+D39</f>
        <v>129200</v>
      </c>
      <c r="E36" s="97">
        <f>E37+E38+E39</f>
        <v>135509.62</v>
      </c>
      <c r="F36" s="97">
        <f t="shared" si="0"/>
        <v>6309.619999999995</v>
      </c>
      <c r="G36" s="101">
        <f t="shared" si="3"/>
        <v>104.8836068111455</v>
      </c>
    </row>
    <row r="37" spans="1:7" s="80" customFormat="1" ht="40.5" customHeight="1" hidden="1">
      <c r="A37" s="86" t="s">
        <v>201</v>
      </c>
      <c r="B37" s="90" t="s">
        <v>210</v>
      </c>
      <c r="C37" s="91" t="s">
        <v>211</v>
      </c>
      <c r="D37" s="92"/>
      <c r="E37" s="92"/>
      <c r="F37" s="92"/>
      <c r="G37" s="101"/>
    </row>
    <row r="38" spans="1:7" s="80" customFormat="1" ht="110.25">
      <c r="A38" s="86" t="s">
        <v>201</v>
      </c>
      <c r="B38" s="90" t="s">
        <v>212</v>
      </c>
      <c r="C38" s="91" t="s">
        <v>213</v>
      </c>
      <c r="D38" s="92">
        <v>29200</v>
      </c>
      <c r="E38" s="92">
        <v>32370.92</v>
      </c>
      <c r="F38" s="92">
        <f aca="true" t="shared" si="4" ref="F38:F69">E38-D38</f>
        <v>3170.9199999999983</v>
      </c>
      <c r="G38" s="102">
        <f aca="true" t="shared" si="5" ref="G38:G49">E38/D38*100</f>
        <v>110.85931506849313</v>
      </c>
    </row>
    <row r="39" spans="1:7" s="80" customFormat="1" ht="94.5">
      <c r="A39" s="86" t="s">
        <v>201</v>
      </c>
      <c r="B39" s="90" t="s">
        <v>214</v>
      </c>
      <c r="C39" s="91" t="s">
        <v>170</v>
      </c>
      <c r="D39" s="92">
        <v>100000</v>
      </c>
      <c r="E39" s="92">
        <v>103138.7</v>
      </c>
      <c r="F39" s="92">
        <f t="shared" si="4"/>
        <v>3138.699999999997</v>
      </c>
      <c r="G39" s="102">
        <f t="shared" si="5"/>
        <v>103.1387</v>
      </c>
    </row>
    <row r="40" spans="1:7" s="80" customFormat="1" ht="15.75">
      <c r="A40" s="86"/>
      <c r="B40" s="95">
        <v>18000000</v>
      </c>
      <c r="C40" s="96" t="s">
        <v>87</v>
      </c>
      <c r="D40" s="97">
        <f>D41+D50+D52</f>
        <v>29834600</v>
      </c>
      <c r="E40" s="97">
        <f>E41+E50+E52</f>
        <v>35268439.65</v>
      </c>
      <c r="F40" s="97">
        <f t="shared" si="4"/>
        <v>5433839.6499999985</v>
      </c>
      <c r="G40" s="101">
        <f t="shared" si="5"/>
        <v>118.21321435514469</v>
      </c>
    </row>
    <row r="41" spans="1:7" s="80" customFormat="1" ht="15.75">
      <c r="A41" s="86"/>
      <c r="B41" s="95">
        <v>18010000</v>
      </c>
      <c r="C41" s="96" t="s">
        <v>88</v>
      </c>
      <c r="D41" s="92">
        <f>D42+D43+D44+D45+D46+D47+D48+D49</f>
        <v>14517000</v>
      </c>
      <c r="E41" s="92">
        <f>E42+E43+E44+E45+E46+E47+E48+E49</f>
        <v>16073977.459999999</v>
      </c>
      <c r="F41" s="92">
        <f t="shared" si="4"/>
        <v>1556977.459999999</v>
      </c>
      <c r="G41" s="102">
        <f t="shared" si="5"/>
        <v>110.7252012123717</v>
      </c>
    </row>
    <row r="42" spans="1:7" s="80" customFormat="1" ht="63">
      <c r="A42" s="86" t="s">
        <v>201</v>
      </c>
      <c r="B42" s="90" t="s">
        <v>215</v>
      </c>
      <c r="C42" s="91" t="s">
        <v>216</v>
      </c>
      <c r="D42" s="92">
        <v>8600</v>
      </c>
      <c r="E42" s="92">
        <v>8639.9</v>
      </c>
      <c r="F42" s="92">
        <f t="shared" si="4"/>
        <v>39.899999999999636</v>
      </c>
      <c r="G42" s="102">
        <f t="shared" si="5"/>
        <v>100.4639534883721</v>
      </c>
    </row>
    <row r="43" spans="1:7" s="80" customFormat="1" ht="63">
      <c r="A43" s="86" t="s">
        <v>201</v>
      </c>
      <c r="B43" s="90" t="s">
        <v>217</v>
      </c>
      <c r="C43" s="91" t="s">
        <v>218</v>
      </c>
      <c r="D43" s="92">
        <v>66400</v>
      </c>
      <c r="E43" s="92">
        <v>66449.61</v>
      </c>
      <c r="F43" s="92">
        <f t="shared" si="4"/>
        <v>49.61000000000058</v>
      </c>
      <c r="G43" s="102">
        <f t="shared" si="5"/>
        <v>100.07471385542168</v>
      </c>
    </row>
    <row r="44" spans="1:7" s="80" customFormat="1" ht="63">
      <c r="A44" s="86" t="s">
        <v>201</v>
      </c>
      <c r="B44" s="90" t="s">
        <v>219</v>
      </c>
      <c r="C44" s="91" t="s">
        <v>220</v>
      </c>
      <c r="D44" s="92">
        <v>354000</v>
      </c>
      <c r="E44" s="92">
        <v>364196</v>
      </c>
      <c r="F44" s="92">
        <f t="shared" si="4"/>
        <v>10196</v>
      </c>
      <c r="G44" s="102">
        <f t="shared" si="5"/>
        <v>102.88022598870057</v>
      </c>
    </row>
    <row r="45" spans="1:7" s="80" customFormat="1" ht="63">
      <c r="A45" s="86" t="s">
        <v>201</v>
      </c>
      <c r="B45" s="90" t="s">
        <v>221</v>
      </c>
      <c r="C45" s="91" t="s">
        <v>222</v>
      </c>
      <c r="D45" s="92">
        <v>658100</v>
      </c>
      <c r="E45" s="92">
        <v>907264.74</v>
      </c>
      <c r="F45" s="92">
        <f t="shared" si="4"/>
        <v>249164.74</v>
      </c>
      <c r="G45" s="102">
        <f t="shared" si="5"/>
        <v>137.8612277769336</v>
      </c>
    </row>
    <row r="46" spans="1:7" s="80" customFormat="1" ht="15.75">
      <c r="A46" s="86" t="s">
        <v>201</v>
      </c>
      <c r="B46" s="90" t="s">
        <v>223</v>
      </c>
      <c r="C46" s="105" t="s">
        <v>224</v>
      </c>
      <c r="D46" s="92">
        <v>829900</v>
      </c>
      <c r="E46" s="92">
        <v>890029.8</v>
      </c>
      <c r="F46" s="92">
        <f t="shared" si="4"/>
        <v>60129.80000000005</v>
      </c>
      <c r="G46" s="102">
        <f t="shared" si="5"/>
        <v>107.2454271598988</v>
      </c>
    </row>
    <row r="47" spans="1:7" s="80" customFormat="1" ht="15.75">
      <c r="A47" s="86" t="s">
        <v>201</v>
      </c>
      <c r="B47" s="90" t="s">
        <v>225</v>
      </c>
      <c r="C47" s="105" t="s">
        <v>226</v>
      </c>
      <c r="D47" s="92">
        <v>5100000</v>
      </c>
      <c r="E47" s="92">
        <v>5620556.84</v>
      </c>
      <c r="F47" s="92">
        <f t="shared" si="4"/>
        <v>520556.83999999985</v>
      </c>
      <c r="G47" s="102">
        <f t="shared" si="5"/>
        <v>110.20699686274509</v>
      </c>
    </row>
    <row r="48" spans="1:7" s="80" customFormat="1" ht="15.75">
      <c r="A48" s="86" t="s">
        <v>201</v>
      </c>
      <c r="B48" s="90" t="s">
        <v>227</v>
      </c>
      <c r="C48" s="105" t="s">
        <v>228</v>
      </c>
      <c r="D48" s="92">
        <v>6000000</v>
      </c>
      <c r="E48" s="92">
        <v>6437186.37</v>
      </c>
      <c r="F48" s="92">
        <f t="shared" si="4"/>
        <v>437186.3700000001</v>
      </c>
      <c r="G48" s="102">
        <f t="shared" si="5"/>
        <v>107.28643950000001</v>
      </c>
    </row>
    <row r="49" spans="1:7" s="80" customFormat="1" ht="15.75">
      <c r="A49" s="86" t="s">
        <v>201</v>
      </c>
      <c r="B49" s="90" t="s">
        <v>229</v>
      </c>
      <c r="C49" s="105" t="s">
        <v>230</v>
      </c>
      <c r="D49" s="92">
        <v>1500000</v>
      </c>
      <c r="E49" s="92">
        <v>1779654.2</v>
      </c>
      <c r="F49" s="92">
        <f t="shared" si="4"/>
        <v>279654.19999999995</v>
      </c>
      <c r="G49" s="102">
        <f t="shared" si="5"/>
        <v>118.64361333333333</v>
      </c>
    </row>
    <row r="50" spans="1:7" s="80" customFormat="1" ht="15.75" hidden="1">
      <c r="A50" s="86"/>
      <c r="B50" s="95">
        <v>18030000</v>
      </c>
      <c r="C50" s="96" t="s">
        <v>89</v>
      </c>
      <c r="D50" s="92">
        <f>D51</f>
        <v>0</v>
      </c>
      <c r="E50" s="92">
        <f>E51</f>
        <v>0</v>
      </c>
      <c r="F50" s="92">
        <f t="shared" si="4"/>
        <v>0</v>
      </c>
      <c r="G50" s="102"/>
    </row>
    <row r="51" spans="1:7" s="80" customFormat="1" ht="31.5" hidden="1">
      <c r="A51" s="86" t="s">
        <v>195</v>
      </c>
      <c r="B51" s="90" t="s">
        <v>231</v>
      </c>
      <c r="C51" s="91" t="s">
        <v>90</v>
      </c>
      <c r="D51" s="92"/>
      <c r="E51" s="92"/>
      <c r="F51" s="92">
        <f t="shared" si="4"/>
        <v>0</v>
      </c>
      <c r="G51" s="102"/>
    </row>
    <row r="52" spans="1:7" s="80" customFormat="1" ht="15.75">
      <c r="A52" s="86"/>
      <c r="B52" s="95">
        <v>18050000</v>
      </c>
      <c r="C52" s="96" t="s">
        <v>91</v>
      </c>
      <c r="D52" s="92">
        <f>D53+D54+D55</f>
        <v>15317600</v>
      </c>
      <c r="E52" s="92">
        <f>E53+E54+E55</f>
        <v>19194462.189999998</v>
      </c>
      <c r="F52" s="92">
        <f t="shared" si="4"/>
        <v>3876862.1899999976</v>
      </c>
      <c r="G52" s="102">
        <f aca="true" t="shared" si="6" ref="G52:G68">E52/D52*100</f>
        <v>125.30985395884471</v>
      </c>
    </row>
    <row r="53" spans="1:7" s="80" customFormat="1" ht="15.75">
      <c r="A53" s="86" t="s">
        <v>201</v>
      </c>
      <c r="B53" s="90" t="s">
        <v>232</v>
      </c>
      <c r="C53" s="105" t="s">
        <v>92</v>
      </c>
      <c r="D53" s="92">
        <v>141400</v>
      </c>
      <c r="E53" s="92">
        <v>145414.01</v>
      </c>
      <c r="F53" s="92">
        <f t="shared" si="4"/>
        <v>4014.0100000000093</v>
      </c>
      <c r="G53" s="102">
        <f t="shared" si="6"/>
        <v>102.83876237623764</v>
      </c>
    </row>
    <row r="54" spans="1:7" s="80" customFormat="1" ht="15.75">
      <c r="A54" s="86" t="s">
        <v>201</v>
      </c>
      <c r="B54" s="90" t="s">
        <v>233</v>
      </c>
      <c r="C54" s="105" t="s">
        <v>93</v>
      </c>
      <c r="D54" s="92">
        <v>4976200</v>
      </c>
      <c r="E54" s="92">
        <v>6497051.91</v>
      </c>
      <c r="F54" s="92">
        <f t="shared" si="4"/>
        <v>1520851.9100000001</v>
      </c>
      <c r="G54" s="102">
        <f t="shared" si="6"/>
        <v>130.56251577508945</v>
      </c>
    </row>
    <row r="55" spans="1:7" s="80" customFormat="1" ht="78.75">
      <c r="A55" s="86" t="s">
        <v>201</v>
      </c>
      <c r="B55" s="90" t="s">
        <v>234</v>
      </c>
      <c r="C55" s="91" t="s">
        <v>235</v>
      </c>
      <c r="D55" s="92">
        <v>10200000</v>
      </c>
      <c r="E55" s="92">
        <v>12551996.27</v>
      </c>
      <c r="F55" s="92">
        <f t="shared" si="4"/>
        <v>2351996.2699999996</v>
      </c>
      <c r="G55" s="102">
        <f t="shared" si="6"/>
        <v>123.05878696078432</v>
      </c>
    </row>
    <row r="56" spans="1:7" s="80" customFormat="1" ht="15.75">
      <c r="A56" s="86"/>
      <c r="B56" s="75">
        <v>20000000</v>
      </c>
      <c r="C56" s="76" t="s">
        <v>94</v>
      </c>
      <c r="D56" s="107">
        <f>D57+D61+D71</f>
        <v>1372700</v>
      </c>
      <c r="E56" s="107">
        <f>E57+E61+E71</f>
        <v>1457958.12</v>
      </c>
      <c r="F56" s="107">
        <f t="shared" si="4"/>
        <v>85258.12000000011</v>
      </c>
      <c r="G56" s="108">
        <f t="shared" si="6"/>
        <v>106.21097982079115</v>
      </c>
    </row>
    <row r="57" spans="1:7" s="80" customFormat="1" ht="31.5">
      <c r="A57" s="86"/>
      <c r="B57" s="95">
        <v>21000000</v>
      </c>
      <c r="C57" s="96" t="s">
        <v>95</v>
      </c>
      <c r="D57" s="92">
        <f>D58</f>
        <v>137500</v>
      </c>
      <c r="E57" s="92">
        <f>E58</f>
        <v>161140.81</v>
      </c>
      <c r="F57" s="92">
        <f t="shared" si="4"/>
        <v>23640.809999999998</v>
      </c>
      <c r="G57" s="102">
        <f t="shared" si="6"/>
        <v>117.19331636363637</v>
      </c>
    </row>
    <row r="58" spans="1:7" s="80" customFormat="1" ht="15.75">
      <c r="A58" s="86"/>
      <c r="B58" s="95">
        <v>21080000</v>
      </c>
      <c r="C58" s="96" t="s">
        <v>96</v>
      </c>
      <c r="D58" s="92">
        <f>D59+D60</f>
        <v>137500</v>
      </c>
      <c r="E58" s="92">
        <f>E59+E60</f>
        <v>161140.81</v>
      </c>
      <c r="F58" s="92">
        <f t="shared" si="4"/>
        <v>23640.809999999998</v>
      </c>
      <c r="G58" s="102">
        <f t="shared" si="6"/>
        <v>117.19331636363637</v>
      </c>
    </row>
    <row r="59" spans="1:7" s="80" customFormat="1" ht="15.75">
      <c r="A59" s="86" t="s">
        <v>195</v>
      </c>
      <c r="B59" s="90" t="s">
        <v>236</v>
      </c>
      <c r="C59" s="105" t="s">
        <v>97</v>
      </c>
      <c r="D59" s="92">
        <v>105000</v>
      </c>
      <c r="E59" s="92">
        <v>127750.22</v>
      </c>
      <c r="F59" s="92">
        <f t="shared" si="4"/>
        <v>22750.22</v>
      </c>
      <c r="G59" s="102">
        <f t="shared" si="6"/>
        <v>121.66687619047619</v>
      </c>
    </row>
    <row r="60" spans="1:7" s="80" customFormat="1" ht="63">
      <c r="A60" s="86" t="s">
        <v>201</v>
      </c>
      <c r="B60" s="90" t="s">
        <v>237</v>
      </c>
      <c r="C60" s="91" t="s">
        <v>238</v>
      </c>
      <c r="D60" s="92">
        <v>32500</v>
      </c>
      <c r="E60" s="92">
        <v>33390.59</v>
      </c>
      <c r="F60" s="92">
        <f t="shared" si="4"/>
        <v>890.5899999999965</v>
      </c>
      <c r="G60" s="102">
        <f t="shared" si="6"/>
        <v>102.74027692307692</v>
      </c>
    </row>
    <row r="61" spans="1:7" s="80" customFormat="1" ht="31.5">
      <c r="A61" s="86"/>
      <c r="B61" s="95">
        <v>22000000</v>
      </c>
      <c r="C61" s="96" t="s">
        <v>98</v>
      </c>
      <c r="D61" s="92">
        <f>D62+D65+D67</f>
        <v>687200</v>
      </c>
      <c r="E61" s="92">
        <f>E62+E65+E67</f>
        <v>743507.1200000001</v>
      </c>
      <c r="F61" s="92">
        <f t="shared" si="4"/>
        <v>56307.12000000011</v>
      </c>
      <c r="G61" s="102">
        <f t="shared" si="6"/>
        <v>108.19370197904541</v>
      </c>
    </row>
    <row r="62" spans="1:7" s="80" customFormat="1" ht="15.75">
      <c r="A62" s="86"/>
      <c r="B62" s="95">
        <v>22010000</v>
      </c>
      <c r="C62" s="96" t="s">
        <v>99</v>
      </c>
      <c r="D62" s="92">
        <f>D63+D64</f>
        <v>485000</v>
      </c>
      <c r="E62" s="92">
        <f>E63+E64</f>
        <v>528655</v>
      </c>
      <c r="F62" s="92">
        <f t="shared" si="4"/>
        <v>43655</v>
      </c>
      <c r="G62" s="102">
        <f t="shared" si="6"/>
        <v>109.00103092783505</v>
      </c>
    </row>
    <row r="63" spans="1:7" s="80" customFormat="1" ht="31.5">
      <c r="A63" s="86" t="s">
        <v>201</v>
      </c>
      <c r="B63" s="90" t="s">
        <v>239</v>
      </c>
      <c r="C63" s="91" t="s">
        <v>14</v>
      </c>
      <c r="D63" s="92">
        <v>135000</v>
      </c>
      <c r="E63" s="92">
        <v>141695</v>
      </c>
      <c r="F63" s="92">
        <f t="shared" si="4"/>
        <v>6695</v>
      </c>
      <c r="G63" s="102">
        <f t="shared" si="6"/>
        <v>104.95925925925927</v>
      </c>
    </row>
    <row r="64" spans="1:7" s="80" customFormat="1" ht="40.5" customHeight="1">
      <c r="A64" s="86" t="s">
        <v>201</v>
      </c>
      <c r="B64" s="90" t="s">
        <v>240</v>
      </c>
      <c r="C64" s="91" t="s">
        <v>241</v>
      </c>
      <c r="D64" s="92">
        <v>350000</v>
      </c>
      <c r="E64" s="92">
        <v>386960</v>
      </c>
      <c r="F64" s="92">
        <f t="shared" si="4"/>
        <v>36960</v>
      </c>
      <c r="G64" s="102">
        <f t="shared" si="6"/>
        <v>110.55999999999999</v>
      </c>
    </row>
    <row r="65" spans="1:7" s="80" customFormat="1" ht="49.5" customHeight="1">
      <c r="A65" s="86"/>
      <c r="B65" s="109">
        <v>22080000</v>
      </c>
      <c r="C65" s="110" t="s">
        <v>100</v>
      </c>
      <c r="D65" s="111">
        <f>D66</f>
        <v>99000</v>
      </c>
      <c r="E65" s="111">
        <f>E66</f>
        <v>106112.82</v>
      </c>
      <c r="F65" s="92">
        <f t="shared" si="4"/>
        <v>7112.820000000007</v>
      </c>
      <c r="G65" s="102">
        <f t="shared" si="6"/>
        <v>107.18466666666669</v>
      </c>
    </row>
    <row r="66" spans="1:7" s="80" customFormat="1" ht="52.5" customHeight="1">
      <c r="A66" s="86" t="s">
        <v>195</v>
      </c>
      <c r="B66" s="90" t="s">
        <v>242</v>
      </c>
      <c r="C66" s="91" t="s">
        <v>243</v>
      </c>
      <c r="D66" s="92">
        <v>99000</v>
      </c>
      <c r="E66" s="92">
        <v>106112.82</v>
      </c>
      <c r="F66" s="92">
        <f t="shared" si="4"/>
        <v>7112.820000000007</v>
      </c>
      <c r="G66" s="102">
        <f t="shared" si="6"/>
        <v>107.18466666666669</v>
      </c>
    </row>
    <row r="67" spans="1:7" s="80" customFormat="1" ht="22.5" customHeight="1">
      <c r="A67" s="86"/>
      <c r="B67" s="103">
        <v>22090000</v>
      </c>
      <c r="C67" s="104" t="s">
        <v>101</v>
      </c>
      <c r="D67" s="92">
        <f>D68+D69+D70</f>
        <v>103200</v>
      </c>
      <c r="E67" s="92">
        <f>E68+E69+E70</f>
        <v>108739.3</v>
      </c>
      <c r="F67" s="92">
        <f t="shared" si="4"/>
        <v>5539.300000000003</v>
      </c>
      <c r="G67" s="102">
        <f t="shared" si="6"/>
        <v>105.36753875968992</v>
      </c>
    </row>
    <row r="68" spans="1:7" s="80" customFormat="1" ht="63">
      <c r="A68" s="86" t="s">
        <v>189</v>
      </c>
      <c r="B68" s="90" t="s">
        <v>244</v>
      </c>
      <c r="C68" s="91" t="s">
        <v>102</v>
      </c>
      <c r="D68" s="92">
        <v>103200</v>
      </c>
      <c r="E68" s="92">
        <v>108739.3</v>
      </c>
      <c r="F68" s="92">
        <f t="shared" si="4"/>
        <v>5539.300000000003</v>
      </c>
      <c r="G68" s="102">
        <f t="shared" si="6"/>
        <v>105.36753875968992</v>
      </c>
    </row>
    <row r="69" spans="1:7" s="80" customFormat="1" ht="30" customHeight="1" hidden="1">
      <c r="A69" s="86" t="s">
        <v>201</v>
      </c>
      <c r="B69" s="90" t="s">
        <v>245</v>
      </c>
      <c r="C69" s="91" t="s">
        <v>103</v>
      </c>
      <c r="D69" s="92"/>
      <c r="E69" s="92"/>
      <c r="F69" s="92">
        <f t="shared" si="4"/>
        <v>0</v>
      </c>
      <c r="G69" s="102"/>
    </row>
    <row r="70" spans="1:7" s="80" customFormat="1" ht="47.25" hidden="1">
      <c r="A70" s="86" t="s">
        <v>189</v>
      </c>
      <c r="B70" s="90" t="s">
        <v>246</v>
      </c>
      <c r="C70" s="91" t="s">
        <v>104</v>
      </c>
      <c r="D70" s="92"/>
      <c r="E70" s="92"/>
      <c r="F70" s="92">
        <f aca="true" t="shared" si="7" ref="F70:F89">E70-D70</f>
        <v>0</v>
      </c>
      <c r="G70" s="102"/>
    </row>
    <row r="71" spans="1:7" s="80" customFormat="1" ht="15.75">
      <c r="A71" s="86"/>
      <c r="B71" s="103">
        <v>24000000</v>
      </c>
      <c r="C71" s="104" t="s">
        <v>105</v>
      </c>
      <c r="D71" s="92">
        <f>D72</f>
        <v>548000</v>
      </c>
      <c r="E71" s="92">
        <f>E72</f>
        <v>553310.19</v>
      </c>
      <c r="F71" s="92">
        <f t="shared" si="7"/>
        <v>5310.189999999944</v>
      </c>
      <c r="G71" s="102">
        <f aca="true" t="shared" si="8" ref="G71:G89">E71/D71*100</f>
        <v>100.96901277372261</v>
      </c>
    </row>
    <row r="72" spans="1:7" s="80" customFormat="1" ht="15.75">
      <c r="A72" s="86"/>
      <c r="B72" s="103">
        <v>24060000</v>
      </c>
      <c r="C72" s="104" t="s">
        <v>96</v>
      </c>
      <c r="D72" s="92">
        <f>D73</f>
        <v>548000</v>
      </c>
      <c r="E72" s="92">
        <f>E73</f>
        <v>553310.19</v>
      </c>
      <c r="F72" s="92">
        <f t="shared" si="7"/>
        <v>5310.189999999944</v>
      </c>
      <c r="G72" s="102">
        <f t="shared" si="8"/>
        <v>100.96901277372261</v>
      </c>
    </row>
    <row r="73" spans="1:7" s="80" customFormat="1" ht="15.75">
      <c r="A73" s="86" t="s">
        <v>195</v>
      </c>
      <c r="B73" s="90" t="s">
        <v>247</v>
      </c>
      <c r="C73" s="105" t="s">
        <v>96</v>
      </c>
      <c r="D73" s="92">
        <v>548000</v>
      </c>
      <c r="E73" s="92">
        <v>553310.19</v>
      </c>
      <c r="F73" s="92">
        <f t="shared" si="7"/>
        <v>5310.189999999944</v>
      </c>
      <c r="G73" s="102">
        <f t="shared" si="8"/>
        <v>100.96901277372261</v>
      </c>
    </row>
    <row r="74" spans="1:7" s="80" customFormat="1" ht="15.75">
      <c r="A74" s="86"/>
      <c r="B74" s="75">
        <v>40000000</v>
      </c>
      <c r="C74" s="76" t="s">
        <v>106</v>
      </c>
      <c r="D74" s="107">
        <f>D75</f>
        <v>74437335</v>
      </c>
      <c r="E74" s="107">
        <f>E75</f>
        <v>74401896.94</v>
      </c>
      <c r="F74" s="107">
        <f t="shared" si="7"/>
        <v>-35438.060000002384</v>
      </c>
      <c r="G74" s="108">
        <f t="shared" si="8"/>
        <v>99.95239208926542</v>
      </c>
    </row>
    <row r="75" spans="1:7" s="80" customFormat="1" ht="15.75">
      <c r="A75" s="86"/>
      <c r="B75" s="95">
        <v>41000000</v>
      </c>
      <c r="C75" s="96" t="s">
        <v>107</v>
      </c>
      <c r="D75" s="92">
        <f>D76+D79+D81+D85</f>
        <v>74437335</v>
      </c>
      <c r="E75" s="92">
        <f>E76+E79+E81+E85</f>
        <v>74401896.94</v>
      </c>
      <c r="F75" s="92">
        <f t="shared" si="7"/>
        <v>-35438.060000002384</v>
      </c>
      <c r="G75" s="102">
        <f t="shared" si="8"/>
        <v>99.95239208926542</v>
      </c>
    </row>
    <row r="76" spans="1:7" s="80" customFormat="1" ht="31.5">
      <c r="A76" s="86"/>
      <c r="B76" s="95">
        <v>41020000</v>
      </c>
      <c r="C76" s="96" t="s">
        <v>15</v>
      </c>
      <c r="D76" s="92">
        <f>D77+D78</f>
        <v>31210600</v>
      </c>
      <c r="E76" s="92">
        <f>E77+E78</f>
        <v>31210600</v>
      </c>
      <c r="F76" s="92">
        <f t="shared" si="7"/>
        <v>0</v>
      </c>
      <c r="G76" s="102">
        <f t="shared" si="8"/>
        <v>100</v>
      </c>
    </row>
    <row r="77" spans="1:7" s="80" customFormat="1" ht="15.75">
      <c r="A77" s="86" t="s">
        <v>201</v>
      </c>
      <c r="B77" s="112" t="s">
        <v>248</v>
      </c>
      <c r="C77" s="113" t="s">
        <v>249</v>
      </c>
      <c r="D77" s="92">
        <v>23666200</v>
      </c>
      <c r="E77" s="92">
        <v>23666200</v>
      </c>
      <c r="F77" s="92">
        <f t="shared" si="7"/>
        <v>0</v>
      </c>
      <c r="G77" s="102">
        <f t="shared" si="8"/>
        <v>100</v>
      </c>
    </row>
    <row r="78" spans="1:7" s="80" customFormat="1" ht="150">
      <c r="A78" s="86"/>
      <c r="B78" s="114">
        <v>41021400</v>
      </c>
      <c r="C78" s="115" t="s">
        <v>250</v>
      </c>
      <c r="D78" s="92">
        <v>7544400</v>
      </c>
      <c r="E78" s="92">
        <v>7544400</v>
      </c>
      <c r="F78" s="92">
        <f t="shared" si="7"/>
        <v>0</v>
      </c>
      <c r="G78" s="102">
        <f t="shared" si="8"/>
        <v>100</v>
      </c>
    </row>
    <row r="79" spans="1:7" s="80" customFormat="1" ht="31.5">
      <c r="A79" s="86"/>
      <c r="B79" s="103">
        <v>41030000</v>
      </c>
      <c r="C79" s="104" t="s">
        <v>16</v>
      </c>
      <c r="D79" s="92">
        <f>D80</f>
        <v>40340000</v>
      </c>
      <c r="E79" s="92">
        <f>E80</f>
        <v>40340000</v>
      </c>
      <c r="F79" s="92">
        <f t="shared" si="7"/>
        <v>0</v>
      </c>
      <c r="G79" s="102">
        <f t="shared" si="8"/>
        <v>100</v>
      </c>
    </row>
    <row r="80" spans="1:7" s="80" customFormat="1" ht="31.5">
      <c r="A80" s="86" t="s">
        <v>201</v>
      </c>
      <c r="B80" s="90" t="s">
        <v>251</v>
      </c>
      <c r="C80" s="91" t="s">
        <v>252</v>
      </c>
      <c r="D80" s="92">
        <v>40340000</v>
      </c>
      <c r="E80" s="92">
        <v>40340000</v>
      </c>
      <c r="F80" s="92">
        <f t="shared" si="7"/>
        <v>0</v>
      </c>
      <c r="G80" s="102">
        <f t="shared" si="8"/>
        <v>100</v>
      </c>
    </row>
    <row r="81" spans="1:7" s="80" customFormat="1" ht="31.5">
      <c r="A81" s="86"/>
      <c r="B81" s="103">
        <v>41040000</v>
      </c>
      <c r="C81" s="116" t="s">
        <v>17</v>
      </c>
      <c r="D81" s="92">
        <f>D82+D84+D83</f>
        <v>2733245</v>
      </c>
      <c r="E81" s="92">
        <f>E82+E84+E83</f>
        <v>2733237.95</v>
      </c>
      <c r="F81" s="92">
        <f t="shared" si="7"/>
        <v>-7.0499999998137355</v>
      </c>
      <c r="G81" s="102">
        <f t="shared" si="8"/>
        <v>99.99974206483503</v>
      </c>
    </row>
    <row r="82" spans="1:7" s="80" customFormat="1" ht="78.75">
      <c r="A82" s="86" t="s">
        <v>201</v>
      </c>
      <c r="B82" s="90" t="s">
        <v>253</v>
      </c>
      <c r="C82" s="91" t="s">
        <v>55</v>
      </c>
      <c r="D82" s="92">
        <v>905300</v>
      </c>
      <c r="E82" s="92">
        <v>905300</v>
      </c>
      <c r="F82" s="92">
        <f t="shared" si="7"/>
        <v>0</v>
      </c>
      <c r="G82" s="102">
        <f t="shared" si="8"/>
        <v>100</v>
      </c>
    </row>
    <row r="83" spans="1:7" s="80" customFormat="1" ht="15.75">
      <c r="A83" s="86"/>
      <c r="B83" s="117">
        <v>41040400</v>
      </c>
      <c r="C83" s="118" t="s">
        <v>171</v>
      </c>
      <c r="D83" s="92">
        <v>1827945</v>
      </c>
      <c r="E83" s="92">
        <v>1827937.95</v>
      </c>
      <c r="F83" s="92">
        <f t="shared" si="7"/>
        <v>-7.050000000046566</v>
      </c>
      <c r="G83" s="102">
        <f t="shared" si="8"/>
        <v>99.99961432099981</v>
      </c>
    </row>
    <row r="84" spans="1:7" s="80" customFormat="1" ht="110.25" hidden="1">
      <c r="A84" s="86" t="s">
        <v>201</v>
      </c>
      <c r="B84" s="90" t="s">
        <v>254</v>
      </c>
      <c r="C84" s="91" t="s">
        <v>255</v>
      </c>
      <c r="D84" s="92"/>
      <c r="E84" s="92"/>
      <c r="F84" s="92">
        <f t="shared" si="7"/>
        <v>0</v>
      </c>
      <c r="G84" s="102" t="e">
        <f t="shared" si="8"/>
        <v>#DIV/0!</v>
      </c>
    </row>
    <row r="85" spans="1:7" s="80" customFormat="1" ht="31.5">
      <c r="A85" s="86"/>
      <c r="B85" s="95">
        <v>41050000</v>
      </c>
      <c r="C85" s="96" t="s">
        <v>18</v>
      </c>
      <c r="D85" s="92">
        <f>D86+D87</f>
        <v>153490</v>
      </c>
      <c r="E85" s="92">
        <f>E86+E87</f>
        <v>118058.99</v>
      </c>
      <c r="F85" s="92">
        <f t="shared" si="7"/>
        <v>-35431.009999999995</v>
      </c>
      <c r="G85" s="102">
        <f t="shared" si="8"/>
        <v>76.91640497752297</v>
      </c>
    </row>
    <row r="86" spans="1:7" s="80" customFormat="1" ht="65.25" customHeight="1">
      <c r="A86" s="86"/>
      <c r="B86" s="119">
        <v>41051200</v>
      </c>
      <c r="C86" s="120" t="s">
        <v>19</v>
      </c>
      <c r="D86" s="92">
        <v>77834</v>
      </c>
      <c r="E86" s="92">
        <v>77758.19</v>
      </c>
      <c r="F86" s="92">
        <f t="shared" si="7"/>
        <v>-75.80999999999767</v>
      </c>
      <c r="G86" s="102">
        <f t="shared" si="8"/>
        <v>99.90260040599225</v>
      </c>
    </row>
    <row r="87" spans="1:7" s="80" customFormat="1" ht="15.75">
      <c r="A87" s="86" t="s">
        <v>201</v>
      </c>
      <c r="B87" s="90" t="s">
        <v>256</v>
      </c>
      <c r="C87" s="105" t="s">
        <v>20</v>
      </c>
      <c r="D87" s="92">
        <v>75656</v>
      </c>
      <c r="E87" s="92">
        <v>40300.8</v>
      </c>
      <c r="F87" s="92">
        <f t="shared" si="7"/>
        <v>-35355.2</v>
      </c>
      <c r="G87" s="102">
        <f t="shared" si="8"/>
        <v>53.26847837580628</v>
      </c>
    </row>
    <row r="88" spans="1:7" s="80" customFormat="1" ht="15.75">
      <c r="A88" s="86" t="s">
        <v>201</v>
      </c>
      <c r="B88" s="90" t="s">
        <v>257</v>
      </c>
      <c r="C88" s="121" t="s">
        <v>258</v>
      </c>
      <c r="D88" s="122">
        <f>D13+D56</f>
        <v>83335438</v>
      </c>
      <c r="E88" s="122">
        <f>E13+E56</f>
        <v>96362716.89</v>
      </c>
      <c r="F88" s="122">
        <f t="shared" si="7"/>
        <v>13027278.89</v>
      </c>
      <c r="G88" s="123">
        <f t="shared" si="8"/>
        <v>115.63233985762456</v>
      </c>
    </row>
    <row r="89" spans="1:7" s="80" customFormat="1" ht="27.75" customHeight="1">
      <c r="A89" s="86" t="s">
        <v>201</v>
      </c>
      <c r="B89" s="90" t="s">
        <v>257</v>
      </c>
      <c r="C89" s="124" t="s">
        <v>9</v>
      </c>
      <c r="D89" s="125">
        <f>D74+D88</f>
        <v>157772773</v>
      </c>
      <c r="E89" s="125">
        <f>E74+E88</f>
        <v>170764613.82999998</v>
      </c>
      <c r="F89" s="125">
        <f t="shared" si="7"/>
        <v>12991840.829999983</v>
      </c>
      <c r="G89" s="126">
        <f t="shared" si="8"/>
        <v>108.23452651744923</v>
      </c>
    </row>
    <row r="90" spans="1:7" s="80" customFormat="1" ht="15.75">
      <c r="A90" s="127"/>
      <c r="B90" s="168" t="s">
        <v>6</v>
      </c>
      <c r="C90" s="169"/>
      <c r="D90" s="170"/>
      <c r="E90" s="170"/>
      <c r="F90" s="170"/>
      <c r="G90" s="171"/>
    </row>
    <row r="91" spans="1:7" s="80" customFormat="1" ht="15.75">
      <c r="A91" s="127"/>
      <c r="B91" s="81">
        <v>10000000</v>
      </c>
      <c r="C91" s="82" t="s">
        <v>75</v>
      </c>
      <c r="D91" s="128">
        <f>D92</f>
        <v>20000</v>
      </c>
      <c r="E91" s="128">
        <f>E92</f>
        <v>79038.37</v>
      </c>
      <c r="F91" s="128">
        <f aca="true" t="shared" si="9" ref="F91:F109">E91-D91</f>
        <v>59038.369999999995</v>
      </c>
      <c r="G91" s="129">
        <f>E91/D92*100</f>
        <v>395.19185</v>
      </c>
    </row>
    <row r="92" spans="1:7" s="80" customFormat="1" ht="15.75">
      <c r="A92" s="127"/>
      <c r="B92" s="130">
        <v>19010000</v>
      </c>
      <c r="C92" s="131" t="s">
        <v>109</v>
      </c>
      <c r="D92" s="132">
        <f>D93+D94</f>
        <v>20000</v>
      </c>
      <c r="E92" s="132">
        <f>E93+E94</f>
        <v>79038.37</v>
      </c>
      <c r="F92" s="132">
        <f t="shared" si="9"/>
        <v>59038.369999999995</v>
      </c>
      <c r="G92" s="133">
        <f aca="true" t="shared" si="10" ref="G92:G103">E92/D92*100</f>
        <v>395.19185</v>
      </c>
    </row>
    <row r="93" spans="2:7" s="80" customFormat="1" ht="78.75">
      <c r="B93" s="90" t="s">
        <v>259</v>
      </c>
      <c r="C93" s="91" t="s">
        <v>110</v>
      </c>
      <c r="D93" s="89">
        <v>7000</v>
      </c>
      <c r="E93" s="89">
        <v>42218.36</v>
      </c>
      <c r="F93" s="132">
        <f t="shared" si="9"/>
        <v>35218.36</v>
      </c>
      <c r="G93" s="133">
        <f t="shared" si="10"/>
        <v>603.1194285714287</v>
      </c>
    </row>
    <row r="94" spans="2:7" s="80" customFormat="1" ht="63">
      <c r="B94" s="90" t="s">
        <v>260</v>
      </c>
      <c r="C94" s="91" t="s">
        <v>111</v>
      </c>
      <c r="D94" s="92">
        <v>13000</v>
      </c>
      <c r="E94" s="92">
        <v>36820.01</v>
      </c>
      <c r="F94" s="132">
        <f t="shared" si="9"/>
        <v>23820.010000000002</v>
      </c>
      <c r="G94" s="133">
        <f t="shared" si="10"/>
        <v>283.23084615384613</v>
      </c>
    </row>
    <row r="95" spans="2:7" s="80" customFormat="1" ht="15.75">
      <c r="B95" s="109">
        <v>20000000</v>
      </c>
      <c r="C95" s="110" t="s">
        <v>94</v>
      </c>
      <c r="D95" s="92">
        <f>D96</f>
        <v>21008981.26</v>
      </c>
      <c r="E95" s="92">
        <f>E96</f>
        <v>20855371.56</v>
      </c>
      <c r="F95" s="132">
        <f t="shared" si="9"/>
        <v>-153609.70000000298</v>
      </c>
      <c r="G95" s="133">
        <f t="shared" si="10"/>
        <v>99.26883794078837</v>
      </c>
    </row>
    <row r="96" spans="2:7" s="80" customFormat="1" ht="15.75">
      <c r="B96" s="134">
        <v>25000000</v>
      </c>
      <c r="C96" s="135" t="s">
        <v>112</v>
      </c>
      <c r="D96" s="92">
        <f>D97+D100</f>
        <v>21008981.26</v>
      </c>
      <c r="E96" s="92">
        <f>E97+E100</f>
        <v>20855371.56</v>
      </c>
      <c r="F96" s="132">
        <f t="shared" si="9"/>
        <v>-153609.70000000298</v>
      </c>
      <c r="G96" s="133">
        <f t="shared" si="10"/>
        <v>99.26883794078837</v>
      </c>
    </row>
    <row r="97" spans="2:7" s="80" customFormat="1" ht="47.25">
      <c r="B97" s="136">
        <v>25010000</v>
      </c>
      <c r="C97" s="137" t="s">
        <v>113</v>
      </c>
      <c r="D97" s="92">
        <f>D98+D99</f>
        <v>338507.1</v>
      </c>
      <c r="E97" s="92">
        <f>E98+E99</f>
        <v>184897.40000000002</v>
      </c>
      <c r="F97" s="132">
        <f t="shared" si="9"/>
        <v>-153609.69999999995</v>
      </c>
      <c r="G97" s="133">
        <f t="shared" si="10"/>
        <v>54.62142448415411</v>
      </c>
    </row>
    <row r="98" spans="2:7" s="80" customFormat="1" ht="31.5">
      <c r="B98" s="90" t="s">
        <v>261</v>
      </c>
      <c r="C98" s="91" t="s">
        <v>114</v>
      </c>
      <c r="D98" s="92">
        <v>252799</v>
      </c>
      <c r="E98" s="92">
        <v>99189.3</v>
      </c>
      <c r="F98" s="132">
        <f t="shared" si="9"/>
        <v>-153609.7</v>
      </c>
      <c r="G98" s="133">
        <f t="shared" si="10"/>
        <v>39.23642894157018</v>
      </c>
    </row>
    <row r="99" spans="2:7" s="80" customFormat="1" ht="31.5">
      <c r="B99" s="90" t="s">
        <v>262</v>
      </c>
      <c r="C99" s="91" t="s">
        <v>115</v>
      </c>
      <c r="D99" s="92">
        <v>85708.1</v>
      </c>
      <c r="E99" s="92">
        <v>85708.1</v>
      </c>
      <c r="F99" s="132">
        <f t="shared" si="9"/>
        <v>0</v>
      </c>
      <c r="G99" s="133">
        <f t="shared" si="10"/>
        <v>100</v>
      </c>
    </row>
    <row r="100" spans="2:7" s="80" customFormat="1" ht="31.5">
      <c r="B100" s="136">
        <v>25020000</v>
      </c>
      <c r="C100" s="137" t="s">
        <v>116</v>
      </c>
      <c r="D100" s="92">
        <f>D101+D102</f>
        <v>20670474.16</v>
      </c>
      <c r="E100" s="92">
        <f>E101+E102</f>
        <v>20670474.16</v>
      </c>
      <c r="F100" s="132">
        <f t="shared" si="9"/>
        <v>0</v>
      </c>
      <c r="G100" s="133">
        <f t="shared" si="10"/>
        <v>100</v>
      </c>
    </row>
    <row r="101" spans="2:7" s="80" customFormat="1" ht="15.75">
      <c r="B101" s="90" t="s">
        <v>263</v>
      </c>
      <c r="C101" s="105" t="s">
        <v>117</v>
      </c>
      <c r="D101" s="92">
        <v>17646635.77</v>
      </c>
      <c r="E101" s="92">
        <v>17646635.77</v>
      </c>
      <c r="F101" s="132">
        <f t="shared" si="9"/>
        <v>0</v>
      </c>
      <c r="G101" s="133">
        <f t="shared" si="10"/>
        <v>100</v>
      </c>
    </row>
    <row r="102" spans="2:7" s="80" customFormat="1" ht="110.25">
      <c r="B102" s="90" t="s">
        <v>264</v>
      </c>
      <c r="C102" s="91" t="s">
        <v>265</v>
      </c>
      <c r="D102" s="92">
        <v>3023838.39</v>
      </c>
      <c r="E102" s="92">
        <v>3023838.39</v>
      </c>
      <c r="F102" s="132">
        <f t="shared" si="9"/>
        <v>0</v>
      </c>
      <c r="G102" s="133">
        <f t="shared" si="10"/>
        <v>100</v>
      </c>
    </row>
    <row r="103" spans="2:7" s="80" customFormat="1" ht="31.5">
      <c r="B103" s="138">
        <v>41050000</v>
      </c>
      <c r="C103" s="139" t="s">
        <v>18</v>
      </c>
      <c r="D103" s="140">
        <f>D105</f>
        <v>2090000</v>
      </c>
      <c r="E103" s="141">
        <f>E105</f>
        <v>1910945</v>
      </c>
      <c r="F103" s="132">
        <f t="shared" si="9"/>
        <v>-179055</v>
      </c>
      <c r="G103" s="133">
        <f t="shared" si="10"/>
        <v>91.43277511961723</v>
      </c>
    </row>
    <row r="104" spans="2:7" s="80" customFormat="1" ht="35.25" customHeight="1">
      <c r="B104" s="142">
        <v>41053400</v>
      </c>
      <c r="C104" s="143" t="s">
        <v>118</v>
      </c>
      <c r="D104" s="132">
        <v>2300000</v>
      </c>
      <c r="E104" s="144"/>
      <c r="F104" s="132">
        <f t="shared" si="9"/>
        <v>-2300000</v>
      </c>
      <c r="G104" s="133"/>
    </row>
    <row r="105" spans="2:7" s="80" customFormat="1" ht="15.75">
      <c r="B105" s="87" t="s">
        <v>256</v>
      </c>
      <c r="C105" s="145" t="s">
        <v>20</v>
      </c>
      <c r="D105" s="89">
        <v>2090000</v>
      </c>
      <c r="E105" s="146">
        <v>1910945</v>
      </c>
      <c r="F105" s="132">
        <f t="shared" si="9"/>
        <v>-179055</v>
      </c>
      <c r="G105" s="133">
        <f>E105/D105*100</f>
        <v>91.43277511961723</v>
      </c>
    </row>
    <row r="106" spans="2:7" s="80" customFormat="1" ht="63">
      <c r="B106" s="147">
        <v>50110000</v>
      </c>
      <c r="C106" s="94" t="s">
        <v>266</v>
      </c>
      <c r="D106" s="89"/>
      <c r="E106" s="146">
        <v>300000</v>
      </c>
      <c r="F106" s="132">
        <f t="shared" si="9"/>
        <v>300000</v>
      </c>
      <c r="G106" s="133"/>
    </row>
    <row r="107" spans="2:7" s="80" customFormat="1" ht="15.75">
      <c r="B107" s="90" t="s">
        <v>257</v>
      </c>
      <c r="C107" s="121" t="s">
        <v>108</v>
      </c>
      <c r="D107" s="122">
        <f>D91+D95</f>
        <v>21028981.26</v>
      </c>
      <c r="E107" s="122">
        <f>E91+E95+E106</f>
        <v>21234409.93</v>
      </c>
      <c r="F107" s="148">
        <f t="shared" si="9"/>
        <v>205428.66999999806</v>
      </c>
      <c r="G107" s="149">
        <f>E107/D107*100</f>
        <v>100.97688360391832</v>
      </c>
    </row>
    <row r="108" spans="2:7" s="80" customFormat="1" ht="15.75">
      <c r="B108" s="150" t="s">
        <v>257</v>
      </c>
      <c r="C108" s="151" t="s">
        <v>10</v>
      </c>
      <c r="D108" s="152">
        <f>D91+D95+D103</f>
        <v>23118981.26</v>
      </c>
      <c r="E108" s="152">
        <f>E91+E95+E103+E106</f>
        <v>23145354.93</v>
      </c>
      <c r="F108" s="153">
        <f t="shared" si="9"/>
        <v>26373.669999998063</v>
      </c>
      <c r="G108" s="154">
        <f>E108/D108*100</f>
        <v>100.11407799376364</v>
      </c>
    </row>
    <row r="109" spans="2:7" s="80" customFormat="1" ht="32.25" customHeight="1" thickBot="1">
      <c r="B109" s="162" t="s">
        <v>8</v>
      </c>
      <c r="C109" s="163"/>
      <c r="D109" s="155">
        <f>D89+D108</f>
        <v>180891754.26</v>
      </c>
      <c r="E109" s="155">
        <f>E89+E108</f>
        <v>193909968.76</v>
      </c>
      <c r="F109" s="156">
        <f t="shared" si="9"/>
        <v>13018214.5</v>
      </c>
      <c r="G109" s="157">
        <f>E109/D109*100</f>
        <v>107.19668762860724</v>
      </c>
    </row>
    <row r="111" spans="3:4" ht="15.75">
      <c r="C111" s="158"/>
      <c r="D111" s="158"/>
    </row>
    <row r="112" spans="3:6" ht="15">
      <c r="C112" s="159" t="s">
        <v>68</v>
      </c>
      <c r="D112" s="159"/>
      <c r="F112" s="160" t="s">
        <v>121</v>
      </c>
    </row>
    <row r="113" spans="3:4" ht="12.75">
      <c r="C113" s="161"/>
      <c r="D113" s="161"/>
    </row>
  </sheetData>
  <sheetProtection/>
  <mergeCells count="4">
    <mergeCell ref="B109:C109"/>
    <mergeCell ref="B12:G12"/>
    <mergeCell ref="B7:G7"/>
    <mergeCell ref="B90:G90"/>
  </mergeCells>
  <printOptions horizontalCentered="1"/>
  <pageMargins left="0.5905511811023623" right="0.1968503937007874" top="0.3937007874015748" bottom="0.3937007874015748" header="0.5118110236220472" footer="0.5118110236220472"/>
  <pageSetup fitToHeight="4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G117"/>
  <sheetViews>
    <sheetView showZeros="0" tabSelected="1" zoomScale="115" zoomScaleNormal="115" zoomScalePageLayoutView="0" workbookViewId="0" topLeftCell="A1">
      <pane xSplit="1" ySplit="10" topLeftCell="B5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H7" sqref="H7"/>
    </sheetView>
  </sheetViews>
  <sheetFormatPr defaultColWidth="9.00390625" defaultRowHeight="12.75"/>
  <cols>
    <col min="1" max="1" width="1.25" style="0" customWidth="1"/>
    <col min="2" max="2" width="9.75390625" style="0" customWidth="1"/>
    <col min="3" max="3" width="35.75390625" style="0" customWidth="1"/>
    <col min="4" max="4" width="17.00390625" style="0" customWidth="1"/>
    <col min="5" max="5" width="17.625" style="0" customWidth="1"/>
    <col min="6" max="6" width="13.125" style="0" customWidth="1"/>
    <col min="7" max="7" width="15.00390625" style="0" customWidth="1"/>
  </cols>
  <sheetData>
    <row r="1" spans="2:6" ht="12.75">
      <c r="B1" s="2"/>
      <c r="C1" s="2"/>
      <c r="D1" s="2"/>
      <c r="E1" s="25" t="s">
        <v>122</v>
      </c>
      <c r="F1" s="2"/>
    </row>
    <row r="2" spans="2:6" ht="12.75">
      <c r="B2" s="2"/>
      <c r="C2" s="2"/>
      <c r="D2" s="2"/>
      <c r="E2" s="1" t="s">
        <v>272</v>
      </c>
      <c r="F2" s="2"/>
    </row>
    <row r="3" spans="2:6" ht="12.75">
      <c r="B3" s="2"/>
      <c r="C3" s="2"/>
      <c r="D3" s="2"/>
      <c r="E3" s="1" t="s">
        <v>271</v>
      </c>
      <c r="F3" s="2"/>
    </row>
    <row r="4" spans="2:6" ht="12.75">
      <c r="B4" s="2"/>
      <c r="C4" s="2"/>
      <c r="D4" s="2"/>
      <c r="E4" s="1" t="s">
        <v>156</v>
      </c>
      <c r="F4" s="2"/>
    </row>
    <row r="5" spans="2:6" ht="12.75">
      <c r="B5" s="2"/>
      <c r="C5" s="2"/>
      <c r="D5" s="2"/>
      <c r="E5" s="1" t="s">
        <v>181</v>
      </c>
      <c r="F5" s="2"/>
    </row>
    <row r="6" spans="2:6" ht="12.75">
      <c r="B6" s="2"/>
      <c r="C6" s="2"/>
      <c r="D6" s="2"/>
      <c r="E6" s="1" t="s">
        <v>182</v>
      </c>
      <c r="F6" s="2"/>
    </row>
    <row r="7" spans="2:7" ht="32.25" customHeight="1">
      <c r="B7" s="181" t="s">
        <v>183</v>
      </c>
      <c r="C7" s="181"/>
      <c r="D7" s="181"/>
      <c r="E7" s="181"/>
      <c r="F7" s="181"/>
      <c r="G7" s="181"/>
    </row>
    <row r="8" spans="2:7" ht="18.75">
      <c r="B8" s="181" t="s">
        <v>184</v>
      </c>
      <c r="C8" s="181"/>
      <c r="D8" s="181"/>
      <c r="E8" s="181"/>
      <c r="F8" s="181"/>
      <c r="G8" s="181"/>
    </row>
    <row r="9" spans="2:7" ht="19.5" customHeight="1" thickBot="1">
      <c r="B9" s="2"/>
      <c r="C9" s="2"/>
      <c r="D9" s="2"/>
      <c r="E9" s="2"/>
      <c r="F9" s="2"/>
      <c r="G9" s="3" t="s">
        <v>3</v>
      </c>
    </row>
    <row r="10" spans="2:7" ht="72" customHeight="1" thickBot="1">
      <c r="B10" s="13" t="s">
        <v>0</v>
      </c>
      <c r="C10" s="14" t="s">
        <v>69</v>
      </c>
      <c r="D10" s="14" t="s">
        <v>176</v>
      </c>
      <c r="E10" s="14" t="s">
        <v>177</v>
      </c>
      <c r="F10" s="14" t="s">
        <v>5</v>
      </c>
      <c r="G10" s="15" t="s">
        <v>70</v>
      </c>
    </row>
    <row r="11" spans="2:7" ht="13.5" thickBot="1">
      <c r="B11" s="7">
        <v>1</v>
      </c>
      <c r="C11" s="6">
        <v>2</v>
      </c>
      <c r="D11" s="8">
        <v>3</v>
      </c>
      <c r="E11" s="7">
        <v>4</v>
      </c>
      <c r="F11" s="10" t="s">
        <v>71</v>
      </c>
      <c r="G11" s="9" t="s">
        <v>72</v>
      </c>
    </row>
    <row r="12" spans="2:7" ht="41.25" customHeight="1">
      <c r="B12" s="178" t="s">
        <v>4</v>
      </c>
      <c r="C12" s="179"/>
      <c r="D12" s="179"/>
      <c r="E12" s="179"/>
      <c r="F12" s="179"/>
      <c r="G12" s="180"/>
    </row>
    <row r="13" spans="2:7" ht="25.5">
      <c r="B13" s="23" t="s">
        <v>21</v>
      </c>
      <c r="C13" s="23" t="s">
        <v>22</v>
      </c>
      <c r="D13" s="24">
        <v>49574786</v>
      </c>
      <c r="E13" s="24">
        <v>47183656.01</v>
      </c>
      <c r="F13" s="17">
        <f>E13/D13*100</f>
        <v>95.17672150919623</v>
      </c>
      <c r="G13" s="54">
        <f>E13-D13</f>
        <v>-2391129.990000002</v>
      </c>
    </row>
    <row r="14" spans="2:7" ht="12.75">
      <c r="B14" s="48" t="s">
        <v>23</v>
      </c>
      <c r="C14" s="48" t="s">
        <v>1</v>
      </c>
      <c r="D14" s="41">
        <v>19717525</v>
      </c>
      <c r="E14" s="41">
        <v>18769901.080000002</v>
      </c>
      <c r="F14" s="35">
        <f aca="true" t="shared" si="0" ref="F14:F66">E14/D14*100</f>
        <v>95.1940016812455</v>
      </c>
      <c r="G14" s="55">
        <f aca="true" t="shared" si="1" ref="G14:G66">E14-D14</f>
        <v>-947623.9199999981</v>
      </c>
    </row>
    <row r="15" spans="2:7" ht="76.5">
      <c r="B15" s="46" t="s">
        <v>24</v>
      </c>
      <c r="C15" s="46" t="s">
        <v>25</v>
      </c>
      <c r="D15" s="49">
        <v>19717525</v>
      </c>
      <c r="E15" s="49">
        <v>18769901.080000002</v>
      </c>
      <c r="F15" s="18">
        <f t="shared" si="0"/>
        <v>95.1940016812455</v>
      </c>
      <c r="G15" s="56">
        <f t="shared" si="1"/>
        <v>-947623.9199999981</v>
      </c>
    </row>
    <row r="16" spans="2:7" s="19" customFormat="1" ht="12.75">
      <c r="B16" s="48" t="s">
        <v>124</v>
      </c>
      <c r="C16" s="48" t="s">
        <v>125</v>
      </c>
      <c r="D16" s="41">
        <v>5121542</v>
      </c>
      <c r="E16" s="41">
        <v>4539740.25</v>
      </c>
      <c r="F16" s="35">
        <f t="shared" si="0"/>
        <v>88.64010585093317</v>
      </c>
      <c r="G16" s="55">
        <f t="shared" si="1"/>
        <v>-581801.75</v>
      </c>
    </row>
    <row r="17" spans="2:7" ht="25.5">
      <c r="B17" s="46" t="s">
        <v>126</v>
      </c>
      <c r="C17" s="46" t="s">
        <v>127</v>
      </c>
      <c r="D17" s="49">
        <v>2950392</v>
      </c>
      <c r="E17" s="49">
        <v>2585189.9</v>
      </c>
      <c r="F17" s="18">
        <f t="shared" si="0"/>
        <v>87.62191261364592</v>
      </c>
      <c r="G17" s="56">
        <f t="shared" si="1"/>
        <v>-365202.1000000001</v>
      </c>
    </row>
    <row r="18" spans="2:7" ht="51">
      <c r="B18" s="46" t="s">
        <v>128</v>
      </c>
      <c r="C18" s="46" t="s">
        <v>129</v>
      </c>
      <c r="D18" s="49">
        <v>2139750</v>
      </c>
      <c r="E18" s="49">
        <v>1923171.53</v>
      </c>
      <c r="F18" s="18">
        <f t="shared" si="0"/>
        <v>89.87832830938194</v>
      </c>
      <c r="G18" s="56">
        <f t="shared" si="1"/>
        <v>-216578.46999999997</v>
      </c>
    </row>
    <row r="19" spans="2:7" ht="25.5">
      <c r="B19" s="46" t="s">
        <v>172</v>
      </c>
      <c r="C19" s="46" t="s">
        <v>173</v>
      </c>
      <c r="D19" s="49">
        <v>31400</v>
      </c>
      <c r="E19" s="49">
        <v>31378.82</v>
      </c>
      <c r="F19" s="18">
        <f t="shared" si="0"/>
        <v>99.93254777070064</v>
      </c>
      <c r="G19" s="56">
        <f t="shared" si="1"/>
        <v>-21.18000000000029</v>
      </c>
    </row>
    <row r="20" spans="2:7" ht="25.5">
      <c r="B20" s="48" t="s">
        <v>130</v>
      </c>
      <c r="C20" s="48" t="s">
        <v>131</v>
      </c>
      <c r="D20" s="41">
        <v>7498918</v>
      </c>
      <c r="E20" s="41">
        <v>7196809.91</v>
      </c>
      <c r="F20" s="35">
        <f t="shared" si="0"/>
        <v>95.97131092778986</v>
      </c>
      <c r="G20" s="55">
        <f t="shared" si="1"/>
        <v>-302108.08999999985</v>
      </c>
    </row>
    <row r="21" spans="2:7" ht="25.5">
      <c r="B21" s="46" t="s">
        <v>132</v>
      </c>
      <c r="C21" s="46" t="s">
        <v>133</v>
      </c>
      <c r="D21" s="49">
        <v>30000</v>
      </c>
      <c r="E21" s="49">
        <v>7649.81</v>
      </c>
      <c r="F21" s="18">
        <f t="shared" si="0"/>
        <v>25.499366666666667</v>
      </c>
      <c r="G21" s="56">
        <f t="shared" si="1"/>
        <v>-22350.19</v>
      </c>
    </row>
    <row r="22" spans="2:7" ht="38.25">
      <c r="B22" s="46" t="s">
        <v>134</v>
      </c>
      <c r="C22" s="46" t="s">
        <v>135</v>
      </c>
      <c r="D22" s="49">
        <v>809000</v>
      </c>
      <c r="E22" s="49">
        <v>767251.57</v>
      </c>
      <c r="F22" s="18">
        <f t="shared" si="0"/>
        <v>94.8395018541409</v>
      </c>
      <c r="G22" s="56">
        <f t="shared" si="1"/>
        <v>-41748.43000000005</v>
      </c>
    </row>
    <row r="23" spans="2:7" ht="63.75">
      <c r="B23" s="46" t="s">
        <v>29</v>
      </c>
      <c r="C23" s="46" t="s">
        <v>136</v>
      </c>
      <c r="D23" s="49">
        <v>4633514</v>
      </c>
      <c r="E23" s="49">
        <v>4625222.03</v>
      </c>
      <c r="F23" s="18">
        <f t="shared" si="0"/>
        <v>99.82104359671732</v>
      </c>
      <c r="G23" s="56">
        <f t="shared" si="1"/>
        <v>-8291.96999999974</v>
      </c>
    </row>
    <row r="24" spans="2:7" ht="89.25">
      <c r="B24" s="46" t="s">
        <v>137</v>
      </c>
      <c r="C24" s="46" t="s">
        <v>138</v>
      </c>
      <c r="D24" s="49">
        <v>570000</v>
      </c>
      <c r="E24" s="49">
        <v>531253.7</v>
      </c>
      <c r="F24" s="18">
        <f t="shared" si="0"/>
        <v>93.20240350877192</v>
      </c>
      <c r="G24" s="56">
        <f t="shared" si="1"/>
        <v>-38746.30000000005</v>
      </c>
    </row>
    <row r="25" spans="2:7" ht="25.5">
      <c r="B25" s="46" t="s">
        <v>30</v>
      </c>
      <c r="C25" s="46" t="s">
        <v>31</v>
      </c>
      <c r="D25" s="49">
        <v>39000</v>
      </c>
      <c r="E25" s="49">
        <v>0</v>
      </c>
      <c r="F25" s="18">
        <f t="shared" si="0"/>
        <v>0</v>
      </c>
      <c r="G25" s="56">
        <f t="shared" si="1"/>
        <v>-39000</v>
      </c>
    </row>
    <row r="26" spans="2:7" ht="25.5">
      <c r="B26" s="46" t="s">
        <v>32</v>
      </c>
      <c r="C26" s="46" t="s">
        <v>33</v>
      </c>
      <c r="D26" s="49">
        <v>1417404</v>
      </c>
      <c r="E26" s="49">
        <v>1265432.8</v>
      </c>
      <c r="F26" s="18">
        <f t="shared" si="0"/>
        <v>89.27820155721304</v>
      </c>
      <c r="G26" s="56">
        <f t="shared" si="1"/>
        <v>-151971.19999999995</v>
      </c>
    </row>
    <row r="27" spans="2:7" ht="23.25" customHeight="1">
      <c r="B27" s="50" t="s">
        <v>40</v>
      </c>
      <c r="C27" s="50" t="s">
        <v>41</v>
      </c>
      <c r="D27" s="41">
        <v>12427654</v>
      </c>
      <c r="E27" s="41">
        <v>12084152.06</v>
      </c>
      <c r="F27" s="35">
        <f t="shared" si="0"/>
        <v>97.23598725873765</v>
      </c>
      <c r="G27" s="55">
        <f t="shared" si="1"/>
        <v>-343501.9399999995</v>
      </c>
    </row>
    <row r="28" spans="2:7" ht="25.5">
      <c r="B28" s="46" t="s">
        <v>42</v>
      </c>
      <c r="C28" s="46" t="s">
        <v>43</v>
      </c>
      <c r="D28" s="49">
        <v>100000</v>
      </c>
      <c r="E28" s="49">
        <v>37808.9</v>
      </c>
      <c r="F28" s="18">
        <f t="shared" si="0"/>
        <v>37.8089</v>
      </c>
      <c r="G28" s="56">
        <f t="shared" si="1"/>
        <v>-62191.1</v>
      </c>
    </row>
    <row r="29" spans="2:7" ht="51">
      <c r="B29" s="46" t="s">
        <v>44</v>
      </c>
      <c r="C29" s="46" t="s">
        <v>45</v>
      </c>
      <c r="D29" s="49">
        <v>1023503</v>
      </c>
      <c r="E29" s="49">
        <v>999915.68</v>
      </c>
      <c r="F29" s="18">
        <f t="shared" si="0"/>
        <v>97.69543225569441</v>
      </c>
      <c r="G29" s="56">
        <f t="shared" si="1"/>
        <v>-23587.31999999995</v>
      </c>
    </row>
    <row r="30" spans="2:7" ht="25.5">
      <c r="B30" s="46" t="s">
        <v>46</v>
      </c>
      <c r="C30" s="46" t="s">
        <v>47</v>
      </c>
      <c r="D30" s="49">
        <v>11304151</v>
      </c>
      <c r="E30" s="49">
        <v>11046427.480000002</v>
      </c>
      <c r="F30" s="18">
        <f t="shared" si="0"/>
        <v>97.72009839571324</v>
      </c>
      <c r="G30" s="56">
        <f t="shared" si="1"/>
        <v>-257723.5199999977</v>
      </c>
    </row>
    <row r="31" spans="2:7" ht="12.75">
      <c r="B31" s="48" t="s">
        <v>139</v>
      </c>
      <c r="C31" s="48" t="s">
        <v>140</v>
      </c>
      <c r="D31" s="41">
        <v>4629147</v>
      </c>
      <c r="E31" s="41">
        <v>4473075.71</v>
      </c>
      <c r="F31" s="35">
        <f t="shared" si="0"/>
        <v>96.62850866477129</v>
      </c>
      <c r="G31" s="55">
        <f t="shared" si="1"/>
        <v>-156071.29000000004</v>
      </c>
    </row>
    <row r="32" spans="2:7" ht="18" customHeight="1">
      <c r="B32" s="46" t="s">
        <v>48</v>
      </c>
      <c r="C32" s="46" t="s">
        <v>141</v>
      </c>
      <c r="D32" s="49">
        <v>120000</v>
      </c>
      <c r="E32" s="49">
        <v>114096.64</v>
      </c>
      <c r="F32" s="18">
        <f t="shared" si="0"/>
        <v>95.08053333333334</v>
      </c>
      <c r="G32" s="56">
        <f t="shared" si="1"/>
        <v>-5903.360000000001</v>
      </c>
    </row>
    <row r="33" spans="2:7" ht="12.75" customHeight="1">
      <c r="B33" s="46" t="s">
        <v>49</v>
      </c>
      <c r="C33" s="46" t="s">
        <v>50</v>
      </c>
      <c r="D33" s="49">
        <v>251823</v>
      </c>
      <c r="E33" s="49">
        <v>251356.07</v>
      </c>
      <c r="F33" s="18">
        <f t="shared" si="0"/>
        <v>99.81458008204176</v>
      </c>
      <c r="G33" s="56">
        <f t="shared" si="1"/>
        <v>-466.929999999993</v>
      </c>
    </row>
    <row r="34" spans="2:7" ht="38.25">
      <c r="B34" s="46" t="s">
        <v>51</v>
      </c>
      <c r="C34" s="46" t="s">
        <v>52</v>
      </c>
      <c r="D34" s="49">
        <v>4186624</v>
      </c>
      <c r="E34" s="49">
        <v>4086623.5</v>
      </c>
      <c r="F34" s="18">
        <f t="shared" si="0"/>
        <v>97.61142868334964</v>
      </c>
      <c r="G34" s="56">
        <f t="shared" si="1"/>
        <v>-100000.5</v>
      </c>
    </row>
    <row r="35" spans="2:7" ht="25.5">
      <c r="B35" s="46" t="s">
        <v>53</v>
      </c>
      <c r="C35" s="46" t="s">
        <v>54</v>
      </c>
      <c r="D35" s="49">
        <v>70700</v>
      </c>
      <c r="E35" s="49">
        <v>20999.5</v>
      </c>
      <c r="F35" s="18">
        <f t="shared" si="0"/>
        <v>29.702263083451204</v>
      </c>
      <c r="G35" s="56">
        <f t="shared" si="1"/>
        <v>-49700.5</v>
      </c>
    </row>
    <row r="36" spans="2:7" ht="12.75">
      <c r="B36" s="48" t="s">
        <v>157</v>
      </c>
      <c r="C36" s="48" t="s">
        <v>158</v>
      </c>
      <c r="D36" s="41">
        <v>180000</v>
      </c>
      <c r="E36" s="41">
        <v>119977</v>
      </c>
      <c r="F36" s="35">
        <f t="shared" si="0"/>
        <v>66.65388888888889</v>
      </c>
      <c r="G36" s="55">
        <f t="shared" si="1"/>
        <v>-60023</v>
      </c>
    </row>
    <row r="37" spans="2:7" ht="38.25">
      <c r="B37" s="46" t="s">
        <v>167</v>
      </c>
      <c r="C37" s="46" t="s">
        <v>168</v>
      </c>
      <c r="D37" s="49">
        <v>80000</v>
      </c>
      <c r="E37" s="49">
        <v>38637</v>
      </c>
      <c r="F37" s="18">
        <f t="shared" si="0"/>
        <v>48.29625</v>
      </c>
      <c r="G37" s="56">
        <f t="shared" si="1"/>
        <v>-41363</v>
      </c>
    </row>
    <row r="38" spans="2:7" ht="25.5">
      <c r="B38" s="46" t="s">
        <v>162</v>
      </c>
      <c r="C38" s="46" t="s">
        <v>163</v>
      </c>
      <c r="D38" s="49">
        <v>100000</v>
      </c>
      <c r="E38" s="49">
        <v>81340</v>
      </c>
      <c r="F38" s="18">
        <f t="shared" si="0"/>
        <v>81.34</v>
      </c>
      <c r="G38" s="56">
        <f t="shared" si="1"/>
        <v>-18660</v>
      </c>
    </row>
    <row r="39" spans="2:7" ht="54.75" customHeight="1">
      <c r="B39" s="23" t="s">
        <v>59</v>
      </c>
      <c r="C39" s="23" t="s">
        <v>164</v>
      </c>
      <c r="D39" s="24">
        <v>87829514</v>
      </c>
      <c r="E39" s="24">
        <v>84100601.42</v>
      </c>
      <c r="F39" s="17">
        <f t="shared" si="0"/>
        <v>95.75437411619971</v>
      </c>
      <c r="G39" s="54">
        <f t="shared" si="1"/>
        <v>-3728912.579999998</v>
      </c>
    </row>
    <row r="40" spans="2:7" ht="12.75">
      <c r="B40" s="48" t="s">
        <v>23</v>
      </c>
      <c r="C40" s="48" t="s">
        <v>1</v>
      </c>
      <c r="D40" s="41">
        <v>725529</v>
      </c>
      <c r="E40" s="41">
        <v>719670.92</v>
      </c>
      <c r="F40" s="35">
        <f t="shared" si="0"/>
        <v>99.19257810507919</v>
      </c>
      <c r="G40" s="55">
        <f t="shared" si="1"/>
        <v>-5858.079999999958</v>
      </c>
    </row>
    <row r="41" spans="2:7" ht="38.25">
      <c r="B41" s="46" t="s">
        <v>60</v>
      </c>
      <c r="C41" s="46" t="s">
        <v>142</v>
      </c>
      <c r="D41" s="49">
        <v>725529</v>
      </c>
      <c r="E41" s="49">
        <v>719670.92</v>
      </c>
      <c r="F41" s="18">
        <f t="shared" si="0"/>
        <v>99.19257810507919</v>
      </c>
      <c r="G41" s="56">
        <f t="shared" si="1"/>
        <v>-5858.079999999958</v>
      </c>
    </row>
    <row r="42" spans="2:7" ht="12.75">
      <c r="B42" s="48" t="s">
        <v>26</v>
      </c>
      <c r="C42" s="48" t="s">
        <v>2</v>
      </c>
      <c r="D42" s="41">
        <v>87103985</v>
      </c>
      <c r="E42" s="41">
        <v>83380930.5</v>
      </c>
      <c r="F42" s="35">
        <f t="shared" si="0"/>
        <v>95.72573573987458</v>
      </c>
      <c r="G42" s="55">
        <f t="shared" si="1"/>
        <v>-3723054.5</v>
      </c>
    </row>
    <row r="43" spans="2:7" ht="39" customHeight="1">
      <c r="B43" s="46" t="s">
        <v>27</v>
      </c>
      <c r="C43" s="46" t="s">
        <v>28</v>
      </c>
      <c r="D43" s="49">
        <v>13897225</v>
      </c>
      <c r="E43" s="49">
        <v>12766218.68</v>
      </c>
      <c r="F43" s="18">
        <f t="shared" si="0"/>
        <v>91.86163914018806</v>
      </c>
      <c r="G43" s="56">
        <f t="shared" si="1"/>
        <v>-1131006.3200000003</v>
      </c>
    </row>
    <row r="44" spans="2:7" ht="39" customHeight="1">
      <c r="B44" s="46" t="s">
        <v>143</v>
      </c>
      <c r="C44" s="46" t="s">
        <v>174</v>
      </c>
      <c r="D44" s="49">
        <v>27432413</v>
      </c>
      <c r="E44" s="49">
        <v>25759542.849999998</v>
      </c>
      <c r="F44" s="18">
        <f t="shared" si="0"/>
        <v>93.90184833539797</v>
      </c>
      <c r="G44" s="56">
        <f t="shared" si="1"/>
        <v>-1672870.1500000022</v>
      </c>
    </row>
    <row r="45" spans="2:7" ht="38.25">
      <c r="B45" s="46" t="s">
        <v>144</v>
      </c>
      <c r="C45" s="46" t="s">
        <v>175</v>
      </c>
      <c r="D45" s="49">
        <v>40340000</v>
      </c>
      <c r="E45" s="49">
        <v>39628640.56</v>
      </c>
      <c r="F45" s="18">
        <f t="shared" si="0"/>
        <v>98.23659038175508</v>
      </c>
      <c r="G45" s="56">
        <f t="shared" si="1"/>
        <v>-711359.4399999976</v>
      </c>
    </row>
    <row r="46" spans="2:7" ht="38.25">
      <c r="B46" s="46" t="s">
        <v>145</v>
      </c>
      <c r="C46" s="46" t="s">
        <v>119</v>
      </c>
      <c r="D46" s="49">
        <v>2274443</v>
      </c>
      <c r="E46" s="49">
        <v>2114791.37</v>
      </c>
      <c r="F46" s="18">
        <f t="shared" si="0"/>
        <v>92.98062734480487</v>
      </c>
      <c r="G46" s="56">
        <f t="shared" si="1"/>
        <v>-159651.6299999999</v>
      </c>
    </row>
    <row r="47" spans="2:7" ht="25.5">
      <c r="B47" s="46" t="s">
        <v>146</v>
      </c>
      <c r="C47" s="46" t="s">
        <v>61</v>
      </c>
      <c r="D47" s="49">
        <v>2373320</v>
      </c>
      <c r="E47" s="49">
        <v>2327107.99</v>
      </c>
      <c r="F47" s="18">
        <f t="shared" si="0"/>
        <v>98.05285380816747</v>
      </c>
      <c r="G47" s="56">
        <f t="shared" si="1"/>
        <v>-46212.00999999978</v>
      </c>
    </row>
    <row r="48" spans="2:7" ht="12.75">
      <c r="B48" s="46" t="s">
        <v>147</v>
      </c>
      <c r="C48" s="46" t="s">
        <v>62</v>
      </c>
      <c r="D48" s="49">
        <v>12670</v>
      </c>
      <c r="E48" s="49">
        <v>10860</v>
      </c>
      <c r="F48" s="18">
        <f t="shared" si="0"/>
        <v>85.71428571428571</v>
      </c>
      <c r="G48" s="56">
        <f t="shared" si="1"/>
        <v>-1810</v>
      </c>
    </row>
    <row r="49" spans="2:7" ht="38.25">
      <c r="B49" s="46" t="s">
        <v>148</v>
      </c>
      <c r="C49" s="46" t="s">
        <v>149</v>
      </c>
      <c r="D49" s="49">
        <v>696080</v>
      </c>
      <c r="E49" s="49">
        <v>696010.86</v>
      </c>
      <c r="F49" s="18">
        <f t="shared" si="0"/>
        <v>99.9900672336513</v>
      </c>
      <c r="G49" s="56">
        <f t="shared" si="1"/>
        <v>-69.14000000001397</v>
      </c>
    </row>
    <row r="50" spans="2:7" ht="41.25" customHeight="1">
      <c r="B50" s="46" t="s">
        <v>150</v>
      </c>
      <c r="C50" s="46" t="s">
        <v>151</v>
      </c>
      <c r="D50" s="49">
        <v>77834</v>
      </c>
      <c r="E50" s="49">
        <v>77758.19</v>
      </c>
      <c r="F50" s="18">
        <f t="shared" si="0"/>
        <v>99.90260040599225</v>
      </c>
      <c r="G50" s="56">
        <f t="shared" si="1"/>
        <v>-75.80999999999767</v>
      </c>
    </row>
    <row r="51" spans="2:7" ht="38.25">
      <c r="B51" s="23" t="s">
        <v>63</v>
      </c>
      <c r="C51" s="23" t="s">
        <v>152</v>
      </c>
      <c r="D51" s="24">
        <v>10836664</v>
      </c>
      <c r="E51" s="24">
        <v>10235403.490000002</v>
      </c>
      <c r="F51" s="17">
        <f t="shared" si="0"/>
        <v>94.45160881614491</v>
      </c>
      <c r="G51" s="54">
        <f t="shared" si="1"/>
        <v>-601260.5099999979</v>
      </c>
    </row>
    <row r="52" spans="2:7" ht="12.75">
      <c r="B52" s="48" t="s">
        <v>23</v>
      </c>
      <c r="C52" s="48" t="s">
        <v>1</v>
      </c>
      <c r="D52" s="41">
        <v>286452</v>
      </c>
      <c r="E52" s="41">
        <v>268224.08</v>
      </c>
      <c r="F52" s="35">
        <f t="shared" si="0"/>
        <v>93.63665814866017</v>
      </c>
      <c r="G52" s="55">
        <f t="shared" si="1"/>
        <v>-18227.919999999984</v>
      </c>
    </row>
    <row r="53" spans="2:7" ht="40.5" customHeight="1">
      <c r="B53" s="46" t="s">
        <v>60</v>
      </c>
      <c r="C53" s="46" t="s">
        <v>142</v>
      </c>
      <c r="D53" s="49">
        <v>286452</v>
      </c>
      <c r="E53" s="49">
        <v>268224.08</v>
      </c>
      <c r="F53" s="18">
        <f t="shared" si="0"/>
        <v>93.63665814866017</v>
      </c>
      <c r="G53" s="56">
        <f t="shared" si="1"/>
        <v>-18227.919999999984</v>
      </c>
    </row>
    <row r="54" spans="2:7" ht="12.75">
      <c r="B54" s="48" t="s">
        <v>26</v>
      </c>
      <c r="C54" s="48" t="s">
        <v>2</v>
      </c>
      <c r="D54" s="41">
        <v>2060952</v>
      </c>
      <c r="E54" s="41">
        <v>2006641.17</v>
      </c>
      <c r="F54" s="35">
        <f t="shared" si="0"/>
        <v>97.36476977629755</v>
      </c>
      <c r="G54" s="55">
        <f t="shared" si="1"/>
        <v>-54310.830000000075</v>
      </c>
    </row>
    <row r="55" spans="2:7" ht="25.5">
      <c r="B55" s="46" t="s">
        <v>153</v>
      </c>
      <c r="C55" s="46" t="s">
        <v>165</v>
      </c>
      <c r="D55" s="49">
        <v>2060952</v>
      </c>
      <c r="E55" s="49">
        <v>2006641.17</v>
      </c>
      <c r="F55" s="18">
        <f t="shared" si="0"/>
        <v>97.36476977629755</v>
      </c>
      <c r="G55" s="56">
        <f t="shared" si="1"/>
        <v>-54310.830000000075</v>
      </c>
    </row>
    <row r="56" spans="2:7" ht="12.75">
      <c r="B56" s="48" t="s">
        <v>34</v>
      </c>
      <c r="C56" s="48" t="s">
        <v>35</v>
      </c>
      <c r="D56" s="41">
        <v>8489260</v>
      </c>
      <c r="E56" s="41">
        <v>7960538.24</v>
      </c>
      <c r="F56" s="35">
        <f t="shared" si="0"/>
        <v>93.77187458035212</v>
      </c>
      <c r="G56" s="55">
        <f t="shared" si="1"/>
        <v>-528721.7599999998</v>
      </c>
    </row>
    <row r="57" spans="2:7" ht="12.75">
      <c r="B57" s="46" t="s">
        <v>36</v>
      </c>
      <c r="C57" s="46" t="s">
        <v>37</v>
      </c>
      <c r="D57" s="49">
        <v>3046691</v>
      </c>
      <c r="E57" s="49">
        <v>2893389</v>
      </c>
      <c r="F57" s="18">
        <f t="shared" si="0"/>
        <v>94.96824587724846</v>
      </c>
      <c r="G57" s="56">
        <f t="shared" si="1"/>
        <v>-153302</v>
      </c>
    </row>
    <row r="58" spans="2:7" ht="40.5" customHeight="1">
      <c r="B58" s="46" t="s">
        <v>38</v>
      </c>
      <c r="C58" s="46" t="s">
        <v>39</v>
      </c>
      <c r="D58" s="49">
        <v>4480998</v>
      </c>
      <c r="E58" s="49">
        <v>4152993.36</v>
      </c>
      <c r="F58" s="18">
        <f t="shared" si="0"/>
        <v>92.68009849591542</v>
      </c>
      <c r="G58" s="56">
        <f t="shared" si="1"/>
        <v>-328004.64000000013</v>
      </c>
    </row>
    <row r="59" spans="2:7" ht="25.5">
      <c r="B59" s="46" t="s">
        <v>64</v>
      </c>
      <c r="C59" s="46" t="s">
        <v>65</v>
      </c>
      <c r="D59" s="49">
        <v>961571</v>
      </c>
      <c r="E59" s="49">
        <v>914155.88</v>
      </c>
      <c r="F59" s="18">
        <f t="shared" si="0"/>
        <v>95.06899438523</v>
      </c>
      <c r="G59" s="56">
        <f t="shared" si="1"/>
        <v>-47415.119999999995</v>
      </c>
    </row>
    <row r="60" spans="2:7" ht="38.25">
      <c r="B60" s="23" t="s">
        <v>120</v>
      </c>
      <c r="C60" s="23" t="s">
        <v>178</v>
      </c>
      <c r="D60" s="24">
        <v>3222043</v>
      </c>
      <c r="E60" s="24">
        <v>3218131.95</v>
      </c>
      <c r="F60" s="17">
        <f t="shared" si="0"/>
        <v>99.87861583473591</v>
      </c>
      <c r="G60" s="54">
        <f t="shared" si="1"/>
        <v>-3911.0499999998137</v>
      </c>
    </row>
    <row r="61" spans="2:7" ht="12.75">
      <c r="B61" s="47" t="s">
        <v>23</v>
      </c>
      <c r="C61" s="47" t="s">
        <v>1</v>
      </c>
      <c r="D61" s="51">
        <v>2030043</v>
      </c>
      <c r="E61" s="51">
        <v>2026194.11</v>
      </c>
      <c r="F61" s="35">
        <f t="shared" si="0"/>
        <v>99.81040352347217</v>
      </c>
      <c r="G61" s="55">
        <f t="shared" si="1"/>
        <v>-3848.8899999998976</v>
      </c>
    </row>
    <row r="62" spans="2:7" ht="38.25">
      <c r="B62" s="46" t="s">
        <v>60</v>
      </c>
      <c r="C62" s="46" t="s">
        <v>142</v>
      </c>
      <c r="D62" s="49">
        <v>2030043</v>
      </c>
      <c r="E62" s="49">
        <v>2026194.11</v>
      </c>
      <c r="F62" s="18">
        <f t="shared" si="0"/>
        <v>99.81040352347217</v>
      </c>
      <c r="G62" s="56">
        <f t="shared" si="1"/>
        <v>-3848.8899999998976</v>
      </c>
    </row>
    <row r="63" spans="2:7" ht="12.75">
      <c r="B63" s="48" t="s">
        <v>154</v>
      </c>
      <c r="C63" s="48" t="s">
        <v>155</v>
      </c>
      <c r="D63" s="41">
        <v>1192000</v>
      </c>
      <c r="E63" s="41">
        <v>1191937.84</v>
      </c>
      <c r="F63" s="35">
        <f t="shared" si="0"/>
        <v>99.99478523489933</v>
      </c>
      <c r="G63" s="55">
        <f t="shared" si="1"/>
        <v>-62.15999999991618</v>
      </c>
    </row>
    <row r="64" spans="2:7" ht="12.75">
      <c r="B64" s="46" t="s">
        <v>56</v>
      </c>
      <c r="C64" s="46" t="s">
        <v>20</v>
      </c>
      <c r="D64" s="49">
        <v>1000000</v>
      </c>
      <c r="E64" s="49">
        <v>1000000</v>
      </c>
      <c r="F64" s="18">
        <f t="shared" si="0"/>
        <v>100</v>
      </c>
      <c r="G64" s="56">
        <f t="shared" si="1"/>
        <v>0</v>
      </c>
    </row>
    <row r="65" spans="2:7" ht="51">
      <c r="B65" s="46" t="s">
        <v>57</v>
      </c>
      <c r="C65" s="46" t="s">
        <v>58</v>
      </c>
      <c r="D65" s="49">
        <v>192000</v>
      </c>
      <c r="E65" s="49">
        <v>191937.84</v>
      </c>
      <c r="F65" s="18">
        <f t="shared" si="0"/>
        <v>99.967625</v>
      </c>
      <c r="G65" s="56">
        <f t="shared" si="1"/>
        <v>-62.16000000000349</v>
      </c>
    </row>
    <row r="66" spans="2:7" ht="32.25" customHeight="1" thickBot="1">
      <c r="B66" s="182" t="s">
        <v>166</v>
      </c>
      <c r="C66" s="182"/>
      <c r="D66" s="29">
        <v>151463007</v>
      </c>
      <c r="E66" s="29">
        <v>144737792.87</v>
      </c>
      <c r="F66" s="27">
        <f t="shared" si="0"/>
        <v>95.55983057301907</v>
      </c>
      <c r="G66" s="28">
        <f t="shared" si="1"/>
        <v>-6725214.129999995</v>
      </c>
    </row>
    <row r="67" spans="2:7" ht="58.5" customHeight="1">
      <c r="B67" s="174" t="s">
        <v>6</v>
      </c>
      <c r="C67" s="175"/>
      <c r="D67" s="175"/>
      <c r="E67" s="175"/>
      <c r="F67" s="176"/>
      <c r="G67" s="177"/>
    </row>
    <row r="68" spans="2:7" ht="24.75" customHeight="1">
      <c r="B68" s="52" t="s">
        <v>21</v>
      </c>
      <c r="C68" s="52" t="s">
        <v>22</v>
      </c>
      <c r="D68" s="43">
        <v>24723637</v>
      </c>
      <c r="E68" s="24">
        <v>24425136.359999996</v>
      </c>
      <c r="F68" s="17">
        <f aca="true" t="shared" si="2" ref="F68:F110">E68/D68*100</f>
        <v>98.79265077383232</v>
      </c>
      <c r="G68" s="33">
        <f aca="true" t="shared" si="3" ref="G68:G110">E68-D68</f>
        <v>-298500.6400000043</v>
      </c>
    </row>
    <row r="69" spans="2:7" ht="22.5" customHeight="1">
      <c r="B69" s="50" t="s">
        <v>23</v>
      </c>
      <c r="C69" s="50" t="s">
        <v>1</v>
      </c>
      <c r="D69" s="42">
        <v>16356929</v>
      </c>
      <c r="E69" s="41">
        <v>16356927.97</v>
      </c>
      <c r="F69" s="35">
        <f t="shared" si="2"/>
        <v>99.99999370297445</v>
      </c>
      <c r="G69" s="36">
        <f t="shared" si="3"/>
        <v>-1.0299999993294477</v>
      </c>
    </row>
    <row r="70" spans="2:7" ht="76.5">
      <c r="B70" s="53" t="s">
        <v>24</v>
      </c>
      <c r="C70" s="53" t="s">
        <v>25</v>
      </c>
      <c r="D70" s="57">
        <v>16356929</v>
      </c>
      <c r="E70" s="49">
        <v>16356927.97</v>
      </c>
      <c r="F70" s="18">
        <f t="shared" si="2"/>
        <v>99.99999370297445</v>
      </c>
      <c r="G70" s="34">
        <f t="shared" si="3"/>
        <v>-1.0299999993294477</v>
      </c>
    </row>
    <row r="71" spans="2:7" ht="12.75">
      <c r="B71" s="50" t="s">
        <v>124</v>
      </c>
      <c r="C71" s="50" t="s">
        <v>125</v>
      </c>
      <c r="D71" s="42">
        <v>950000</v>
      </c>
      <c r="E71" s="41">
        <v>931060</v>
      </c>
      <c r="F71" s="35">
        <f t="shared" si="2"/>
        <v>98.00631578947369</v>
      </c>
      <c r="G71" s="36">
        <f t="shared" si="3"/>
        <v>-18940</v>
      </c>
    </row>
    <row r="72" spans="2:7" ht="25.5">
      <c r="B72" s="53" t="s">
        <v>126</v>
      </c>
      <c r="C72" s="53" t="s">
        <v>127</v>
      </c>
      <c r="D72" s="57">
        <v>700000</v>
      </c>
      <c r="E72" s="49">
        <v>681560</v>
      </c>
      <c r="F72" s="18">
        <f t="shared" si="2"/>
        <v>97.36571428571429</v>
      </c>
      <c r="G72" s="34">
        <f t="shared" si="3"/>
        <v>-18440</v>
      </c>
    </row>
    <row r="73" spans="2:7" ht="51">
      <c r="B73" s="53" t="s">
        <v>128</v>
      </c>
      <c r="C73" s="53" t="s">
        <v>129</v>
      </c>
      <c r="D73" s="57">
        <v>250000</v>
      </c>
      <c r="E73" s="49">
        <v>249500</v>
      </c>
      <c r="F73" s="18">
        <f t="shared" si="2"/>
        <v>99.8</v>
      </c>
      <c r="G73" s="34">
        <f t="shared" si="3"/>
        <v>-500</v>
      </c>
    </row>
    <row r="74" spans="2:7" ht="25.5">
      <c r="B74" s="50" t="s">
        <v>130</v>
      </c>
      <c r="C74" s="50" t="s">
        <v>131</v>
      </c>
      <c r="D74" s="42">
        <v>3252766</v>
      </c>
      <c r="E74" s="41">
        <v>3070860.39</v>
      </c>
      <c r="F74" s="35">
        <f>E74/D74*100</f>
        <v>94.40766381596464</v>
      </c>
      <c r="G74" s="36">
        <f>E74-D74</f>
        <v>-181905.60999999987</v>
      </c>
    </row>
    <row r="75" spans="2:7" ht="26.25" customHeight="1">
      <c r="B75" s="53" t="s">
        <v>29</v>
      </c>
      <c r="C75" s="53" t="s">
        <v>136</v>
      </c>
      <c r="D75" s="57">
        <v>198459</v>
      </c>
      <c r="E75" s="49">
        <v>27860.6</v>
      </c>
      <c r="F75" s="18">
        <f t="shared" si="2"/>
        <v>14.03846638348475</v>
      </c>
      <c r="G75" s="34">
        <f t="shared" si="3"/>
        <v>-170598.4</v>
      </c>
    </row>
    <row r="76" spans="2:7" ht="25.5">
      <c r="B76" s="53" t="s">
        <v>30</v>
      </c>
      <c r="C76" s="53" t="s">
        <v>31</v>
      </c>
      <c r="D76" s="57">
        <v>3024487</v>
      </c>
      <c r="E76" s="49">
        <v>3013179.79</v>
      </c>
      <c r="F76" s="18">
        <f t="shared" si="2"/>
        <v>99.62614453294063</v>
      </c>
      <c r="G76" s="34">
        <f t="shared" si="3"/>
        <v>-11307.209999999963</v>
      </c>
    </row>
    <row r="77" spans="2:7" ht="25.5">
      <c r="B77" s="53" t="s">
        <v>32</v>
      </c>
      <c r="C77" s="53" t="s">
        <v>33</v>
      </c>
      <c r="D77" s="57">
        <v>29820</v>
      </c>
      <c r="E77" s="49">
        <v>29820</v>
      </c>
      <c r="F77" s="18">
        <f t="shared" si="2"/>
        <v>100</v>
      </c>
      <c r="G77" s="34">
        <f t="shared" si="3"/>
        <v>0</v>
      </c>
    </row>
    <row r="78" spans="2:7" ht="38.25" customHeight="1">
      <c r="B78" s="50" t="s">
        <v>40</v>
      </c>
      <c r="C78" s="50" t="s">
        <v>41</v>
      </c>
      <c r="D78" s="42">
        <v>3683400</v>
      </c>
      <c r="E78" s="41">
        <v>3598400</v>
      </c>
      <c r="F78" s="35">
        <f t="shared" si="2"/>
        <v>97.69234945973828</v>
      </c>
      <c r="G78" s="36">
        <f t="shared" si="3"/>
        <v>-85000</v>
      </c>
    </row>
    <row r="79" spans="2:7" ht="25.5">
      <c r="B79" s="53" t="s">
        <v>42</v>
      </c>
      <c r="C79" s="53" t="s">
        <v>43</v>
      </c>
      <c r="D79" s="57">
        <v>85000</v>
      </c>
      <c r="E79" s="49">
        <v>0</v>
      </c>
      <c r="F79" s="18">
        <f t="shared" si="2"/>
        <v>0</v>
      </c>
      <c r="G79" s="34">
        <f t="shared" si="3"/>
        <v>-85000</v>
      </c>
    </row>
    <row r="80" spans="2:7" ht="56.25" customHeight="1">
      <c r="B80" s="53" t="s">
        <v>44</v>
      </c>
      <c r="C80" s="53" t="s">
        <v>45</v>
      </c>
      <c r="D80" s="57">
        <v>178780</v>
      </c>
      <c r="E80" s="49">
        <v>178780</v>
      </c>
      <c r="F80" s="18">
        <f t="shared" si="2"/>
        <v>100</v>
      </c>
      <c r="G80" s="34">
        <f t="shared" si="3"/>
        <v>0</v>
      </c>
    </row>
    <row r="81" spans="2:7" ht="25.5">
      <c r="B81" s="53" t="s">
        <v>46</v>
      </c>
      <c r="C81" s="53" t="s">
        <v>47</v>
      </c>
      <c r="D81" s="57">
        <v>3419620</v>
      </c>
      <c r="E81" s="49">
        <v>3419620</v>
      </c>
      <c r="F81" s="18">
        <f t="shared" si="2"/>
        <v>100</v>
      </c>
      <c r="G81" s="34">
        <f t="shared" si="3"/>
        <v>0</v>
      </c>
    </row>
    <row r="82" spans="2:7" ht="12.75">
      <c r="B82" s="50" t="s">
        <v>139</v>
      </c>
      <c r="C82" s="50" t="s">
        <v>140</v>
      </c>
      <c r="D82" s="42">
        <v>467889</v>
      </c>
      <c r="E82" s="41">
        <v>467888</v>
      </c>
      <c r="F82" s="35">
        <f t="shared" si="2"/>
        <v>99.99978627409493</v>
      </c>
      <c r="G82" s="36">
        <f t="shared" si="3"/>
        <v>-1</v>
      </c>
    </row>
    <row r="83" spans="2:7" ht="39.75" customHeight="1">
      <c r="B83" s="53" t="s">
        <v>179</v>
      </c>
      <c r="C83" s="53" t="s">
        <v>180</v>
      </c>
      <c r="D83" s="57">
        <v>467889</v>
      </c>
      <c r="E83" s="49">
        <v>467888</v>
      </c>
      <c r="F83" s="18">
        <f t="shared" si="2"/>
        <v>99.99978627409493</v>
      </c>
      <c r="G83" s="34">
        <f t="shared" si="3"/>
        <v>-1</v>
      </c>
    </row>
    <row r="84" spans="2:7" ht="12.75">
      <c r="B84" s="50" t="s">
        <v>157</v>
      </c>
      <c r="C84" s="50" t="s">
        <v>158</v>
      </c>
      <c r="D84" s="42">
        <v>12653</v>
      </c>
      <c r="E84" s="41">
        <v>0</v>
      </c>
      <c r="F84" s="35">
        <f t="shared" si="2"/>
        <v>0</v>
      </c>
      <c r="G84" s="36">
        <f t="shared" si="3"/>
        <v>-12653</v>
      </c>
    </row>
    <row r="85" spans="2:7" ht="29.25" customHeight="1">
      <c r="B85" s="53" t="s">
        <v>66</v>
      </c>
      <c r="C85" s="53" t="s">
        <v>67</v>
      </c>
      <c r="D85" s="57">
        <v>12653</v>
      </c>
      <c r="E85" s="49">
        <v>0</v>
      </c>
      <c r="F85" s="18">
        <f t="shared" si="2"/>
        <v>0</v>
      </c>
      <c r="G85" s="34">
        <f t="shared" si="3"/>
        <v>-12653</v>
      </c>
    </row>
    <row r="86" spans="2:7" ht="63.75">
      <c r="B86" s="52" t="s">
        <v>59</v>
      </c>
      <c r="C86" s="52" t="s">
        <v>164</v>
      </c>
      <c r="D86" s="43">
        <v>13739979.2</v>
      </c>
      <c r="E86" s="24">
        <v>9373380.17</v>
      </c>
      <c r="F86" s="17">
        <f t="shared" si="2"/>
        <v>68.2197551652771</v>
      </c>
      <c r="G86" s="33">
        <f t="shared" si="3"/>
        <v>-4366599.029999999</v>
      </c>
    </row>
    <row r="87" spans="2:7" ht="30" customHeight="1">
      <c r="B87" s="50" t="s">
        <v>23</v>
      </c>
      <c r="C87" s="50" t="s">
        <v>1</v>
      </c>
      <c r="D87" s="42">
        <v>26000</v>
      </c>
      <c r="E87" s="41">
        <v>26000</v>
      </c>
      <c r="F87" s="26">
        <f t="shared" si="2"/>
        <v>100</v>
      </c>
      <c r="G87" s="37">
        <f t="shared" si="3"/>
        <v>0</v>
      </c>
    </row>
    <row r="88" spans="2:7" ht="38.25">
      <c r="B88" s="53" t="s">
        <v>60</v>
      </c>
      <c r="C88" s="53" t="s">
        <v>142</v>
      </c>
      <c r="D88" s="57">
        <v>26000</v>
      </c>
      <c r="E88" s="49">
        <v>26000</v>
      </c>
      <c r="F88" s="18">
        <f t="shared" si="2"/>
        <v>100</v>
      </c>
      <c r="G88" s="34">
        <f t="shared" si="3"/>
        <v>0</v>
      </c>
    </row>
    <row r="89" spans="2:7" ht="12.75">
      <c r="B89" s="50" t="s">
        <v>26</v>
      </c>
      <c r="C89" s="50" t="s">
        <v>2</v>
      </c>
      <c r="D89" s="42">
        <v>2063994.2</v>
      </c>
      <c r="E89" s="41">
        <v>2058644.2</v>
      </c>
      <c r="F89" s="35">
        <f t="shared" si="2"/>
        <v>99.74079384525403</v>
      </c>
      <c r="G89" s="36">
        <f t="shared" si="3"/>
        <v>-5350</v>
      </c>
    </row>
    <row r="90" spans="2:7" ht="15.75" customHeight="1">
      <c r="B90" s="53" t="s">
        <v>27</v>
      </c>
      <c r="C90" s="53" t="s">
        <v>28</v>
      </c>
      <c r="D90" s="57">
        <v>125670</v>
      </c>
      <c r="E90" s="49">
        <v>125170</v>
      </c>
      <c r="F90" s="18">
        <f t="shared" si="2"/>
        <v>99.60213256942787</v>
      </c>
      <c r="G90" s="34">
        <f t="shared" si="3"/>
        <v>-500</v>
      </c>
    </row>
    <row r="91" spans="2:7" ht="42" customHeight="1">
      <c r="B91" s="53" t="s">
        <v>143</v>
      </c>
      <c r="C91" s="53" t="s">
        <v>174</v>
      </c>
      <c r="D91" s="57">
        <v>1868801.2</v>
      </c>
      <c r="E91" s="49">
        <v>1863951.2</v>
      </c>
      <c r="F91" s="18">
        <f t="shared" si="2"/>
        <v>99.7404753378797</v>
      </c>
      <c r="G91" s="34">
        <f t="shared" si="3"/>
        <v>-4850</v>
      </c>
    </row>
    <row r="92" spans="2:7" ht="38.25">
      <c r="B92" s="53" t="s">
        <v>145</v>
      </c>
      <c r="C92" s="53" t="s">
        <v>119</v>
      </c>
      <c r="D92" s="57">
        <v>17523</v>
      </c>
      <c r="E92" s="49">
        <v>17523</v>
      </c>
      <c r="F92" s="18">
        <f t="shared" si="2"/>
        <v>100</v>
      </c>
      <c r="G92" s="34">
        <f t="shared" si="3"/>
        <v>0</v>
      </c>
    </row>
    <row r="93" spans="2:7" ht="25.5">
      <c r="B93" s="53" t="s">
        <v>146</v>
      </c>
      <c r="C93" s="53" t="s">
        <v>61</v>
      </c>
      <c r="D93" s="57">
        <v>26000</v>
      </c>
      <c r="E93" s="49">
        <v>26000</v>
      </c>
      <c r="F93" s="18">
        <f t="shared" si="2"/>
        <v>100</v>
      </c>
      <c r="G93" s="34">
        <f t="shared" si="3"/>
        <v>0</v>
      </c>
    </row>
    <row r="94" spans="2:7" ht="31.5" customHeight="1">
      <c r="B94" s="53" t="s">
        <v>148</v>
      </c>
      <c r="C94" s="53" t="s">
        <v>149</v>
      </c>
      <c r="D94" s="57">
        <v>26000</v>
      </c>
      <c r="E94" s="49">
        <v>26000</v>
      </c>
      <c r="F94" s="18">
        <f t="shared" si="2"/>
        <v>100</v>
      </c>
      <c r="G94" s="34">
        <f t="shared" si="3"/>
        <v>0</v>
      </c>
    </row>
    <row r="95" spans="2:7" ht="12.75">
      <c r="B95" s="50" t="s">
        <v>139</v>
      </c>
      <c r="C95" s="50" t="s">
        <v>140</v>
      </c>
      <c r="D95" s="42">
        <v>11649985</v>
      </c>
      <c r="E95" s="41">
        <v>7288735.97</v>
      </c>
      <c r="F95" s="35">
        <f t="shared" si="2"/>
        <v>62.56433780816026</v>
      </c>
      <c r="G95" s="36">
        <f t="shared" si="3"/>
        <v>-4361249.03</v>
      </c>
    </row>
    <row r="96" spans="2:7" ht="25.5">
      <c r="B96" s="53" t="s">
        <v>159</v>
      </c>
      <c r="C96" s="53" t="s">
        <v>160</v>
      </c>
      <c r="D96" s="57">
        <v>2530000</v>
      </c>
      <c r="E96" s="49">
        <v>0</v>
      </c>
      <c r="F96" s="18">
        <f t="shared" si="2"/>
        <v>0</v>
      </c>
      <c r="G96" s="34">
        <f t="shared" si="3"/>
        <v>-2530000</v>
      </c>
    </row>
    <row r="97" spans="2:7" ht="25.5">
      <c r="B97" s="53" t="s">
        <v>179</v>
      </c>
      <c r="C97" s="53" t="s">
        <v>180</v>
      </c>
      <c r="D97" s="57">
        <v>7359985</v>
      </c>
      <c r="E97" s="49">
        <v>5695565.97</v>
      </c>
      <c r="F97" s="18">
        <f aca="true" t="shared" si="4" ref="F97:F109">E97/D97*100</f>
        <v>77.38556491623284</v>
      </c>
      <c r="G97" s="34">
        <f aca="true" t="shared" si="5" ref="G97:G109">E97-D97</f>
        <v>-1664419.0300000003</v>
      </c>
    </row>
    <row r="98" spans="2:7" ht="38.25">
      <c r="B98" s="53" t="s">
        <v>49</v>
      </c>
      <c r="C98" s="53" t="s">
        <v>50</v>
      </c>
      <c r="D98" s="57">
        <v>1760000</v>
      </c>
      <c r="E98" s="49">
        <v>1593170</v>
      </c>
      <c r="F98" s="18">
        <f t="shared" si="4"/>
        <v>90.52102272727272</v>
      </c>
      <c r="G98" s="34">
        <f t="shared" si="5"/>
        <v>-166830</v>
      </c>
    </row>
    <row r="99" spans="2:7" ht="38.25">
      <c r="B99" s="52" t="s">
        <v>63</v>
      </c>
      <c r="C99" s="52" t="s">
        <v>152</v>
      </c>
      <c r="D99" s="43">
        <v>82480</v>
      </c>
      <c r="E99" s="24">
        <v>22462</v>
      </c>
      <c r="F99" s="17">
        <f t="shared" si="4"/>
        <v>27.233268671193017</v>
      </c>
      <c r="G99" s="33">
        <f t="shared" si="5"/>
        <v>-60018</v>
      </c>
    </row>
    <row r="100" spans="2:7" ht="12.75">
      <c r="B100" s="50" t="s">
        <v>26</v>
      </c>
      <c r="C100" s="50" t="s">
        <v>2</v>
      </c>
      <c r="D100" s="42">
        <v>50000</v>
      </c>
      <c r="E100" s="41">
        <v>4982</v>
      </c>
      <c r="F100" s="26">
        <f t="shared" si="4"/>
        <v>9.964</v>
      </c>
      <c r="G100" s="37">
        <f t="shared" si="5"/>
        <v>-45018</v>
      </c>
    </row>
    <row r="101" spans="2:7" ht="25.5">
      <c r="B101" s="53" t="s">
        <v>153</v>
      </c>
      <c r="C101" s="53" t="s">
        <v>165</v>
      </c>
      <c r="D101" s="57">
        <v>50000</v>
      </c>
      <c r="E101" s="49">
        <v>4982</v>
      </c>
      <c r="F101" s="18">
        <f t="shared" si="4"/>
        <v>9.964</v>
      </c>
      <c r="G101" s="34">
        <f t="shared" si="5"/>
        <v>-45018</v>
      </c>
    </row>
    <row r="102" spans="2:7" ht="12.75">
      <c r="B102" s="50" t="s">
        <v>34</v>
      </c>
      <c r="C102" s="50" t="s">
        <v>35</v>
      </c>
      <c r="D102" s="42">
        <v>32480</v>
      </c>
      <c r="E102" s="41">
        <v>17480</v>
      </c>
      <c r="F102" s="26">
        <f t="shared" si="4"/>
        <v>53.81773399014779</v>
      </c>
      <c r="G102" s="37">
        <f t="shared" si="5"/>
        <v>-15000</v>
      </c>
    </row>
    <row r="103" spans="2:7" ht="12.75">
      <c r="B103" s="53" t="s">
        <v>36</v>
      </c>
      <c r="C103" s="53" t="s">
        <v>37</v>
      </c>
      <c r="D103" s="57">
        <v>5000</v>
      </c>
      <c r="E103" s="49">
        <v>0</v>
      </c>
      <c r="F103" s="18">
        <f t="shared" si="4"/>
        <v>0</v>
      </c>
      <c r="G103" s="34">
        <f t="shared" si="5"/>
        <v>-5000</v>
      </c>
    </row>
    <row r="104" spans="2:7" ht="38.25">
      <c r="B104" s="53" t="s">
        <v>38</v>
      </c>
      <c r="C104" s="53" t="s">
        <v>39</v>
      </c>
      <c r="D104" s="57">
        <v>10000</v>
      </c>
      <c r="E104" s="49">
        <v>0</v>
      </c>
      <c r="F104" s="18">
        <f t="shared" si="4"/>
        <v>0</v>
      </c>
      <c r="G104" s="34">
        <f t="shared" si="5"/>
        <v>-10000</v>
      </c>
    </row>
    <row r="105" spans="2:7" ht="25.5">
      <c r="B105" s="53" t="s">
        <v>64</v>
      </c>
      <c r="C105" s="53" t="s">
        <v>65</v>
      </c>
      <c r="D105" s="57">
        <v>17480</v>
      </c>
      <c r="E105" s="49">
        <v>17480</v>
      </c>
      <c r="F105" s="18">
        <f t="shared" si="4"/>
        <v>100</v>
      </c>
      <c r="G105" s="34">
        <f t="shared" si="5"/>
        <v>0</v>
      </c>
    </row>
    <row r="106" spans="2:7" ht="38.25">
      <c r="B106" s="52" t="s">
        <v>120</v>
      </c>
      <c r="C106" s="52" t="s">
        <v>178</v>
      </c>
      <c r="D106" s="43">
        <v>1365000</v>
      </c>
      <c r="E106" s="24">
        <v>600000</v>
      </c>
      <c r="F106" s="16">
        <f t="shared" si="4"/>
        <v>43.956043956043956</v>
      </c>
      <c r="G106" s="32">
        <f t="shared" si="5"/>
        <v>-765000</v>
      </c>
    </row>
    <row r="107" spans="2:7" ht="12.75">
      <c r="B107" s="50" t="s">
        <v>154</v>
      </c>
      <c r="C107" s="50" t="s">
        <v>155</v>
      </c>
      <c r="D107" s="42">
        <v>1365000</v>
      </c>
      <c r="E107" s="41">
        <v>600000</v>
      </c>
      <c r="F107" s="26">
        <f t="shared" si="4"/>
        <v>43.956043956043956</v>
      </c>
      <c r="G107" s="37">
        <f t="shared" si="5"/>
        <v>-765000</v>
      </c>
    </row>
    <row r="108" spans="2:7" ht="12.75">
      <c r="B108" s="53" t="s">
        <v>56</v>
      </c>
      <c r="C108" s="53" t="s">
        <v>20</v>
      </c>
      <c r="D108" s="57">
        <v>600000</v>
      </c>
      <c r="E108" s="49">
        <v>600000</v>
      </c>
      <c r="F108" s="18">
        <f t="shared" si="4"/>
        <v>100</v>
      </c>
      <c r="G108" s="34">
        <f t="shared" si="5"/>
        <v>0</v>
      </c>
    </row>
    <row r="109" spans="2:7" ht="51">
      <c r="B109" s="53" t="s">
        <v>57</v>
      </c>
      <c r="C109" s="53" t="s">
        <v>58</v>
      </c>
      <c r="D109" s="57">
        <v>765000</v>
      </c>
      <c r="E109" s="49">
        <v>0</v>
      </c>
      <c r="F109" s="18">
        <f t="shared" si="4"/>
        <v>0</v>
      </c>
      <c r="G109" s="34">
        <f t="shared" si="5"/>
        <v>-765000</v>
      </c>
    </row>
    <row r="110" spans="2:7" ht="31.5" customHeight="1">
      <c r="B110" s="183" t="s">
        <v>169</v>
      </c>
      <c r="C110" s="184"/>
      <c r="D110" s="44">
        <v>39911096.2</v>
      </c>
      <c r="E110" s="29">
        <v>34420978.53</v>
      </c>
      <c r="F110" s="38">
        <f t="shared" si="2"/>
        <v>86.24413210178878</v>
      </c>
      <c r="G110" s="39">
        <f t="shared" si="3"/>
        <v>-5490117.670000002</v>
      </c>
    </row>
    <row r="111" spans="2:7" ht="45.75" customHeight="1" thickBot="1">
      <c r="B111" s="172" t="s">
        <v>7</v>
      </c>
      <c r="C111" s="173"/>
      <c r="D111" s="45">
        <f>D66+D110</f>
        <v>191374103.2</v>
      </c>
      <c r="E111" s="40">
        <f>E66+E110</f>
        <v>179158771.4</v>
      </c>
      <c r="F111" s="30">
        <f>E111/D111*100</f>
        <v>93.61704034362786</v>
      </c>
      <c r="G111" s="31">
        <f>E111-D111</f>
        <v>-12215331.799999982</v>
      </c>
    </row>
    <row r="112" spans="2:7" ht="38.25" customHeight="1">
      <c r="B112" s="19"/>
      <c r="C112" s="19"/>
      <c r="D112" s="20"/>
      <c r="E112" s="20"/>
      <c r="F112" s="21"/>
      <c r="G112" s="22"/>
    </row>
    <row r="115" spans="3:6" ht="15">
      <c r="C115" s="4"/>
      <c r="D115" s="4"/>
      <c r="E115" s="4"/>
      <c r="F115" s="4"/>
    </row>
    <row r="116" spans="3:7" ht="18">
      <c r="C116" s="12" t="s">
        <v>68</v>
      </c>
      <c r="D116" s="12"/>
      <c r="E116" s="12"/>
      <c r="F116" s="11" t="s">
        <v>121</v>
      </c>
      <c r="G116" s="5"/>
    </row>
    <row r="117" spans="3:6" ht="15">
      <c r="C117" s="4"/>
      <c r="D117" s="4"/>
      <c r="E117" s="4"/>
      <c r="F117" s="4"/>
    </row>
  </sheetData>
  <sheetProtection/>
  <mergeCells count="7">
    <mergeCell ref="B111:C111"/>
    <mergeCell ref="B67:G67"/>
    <mergeCell ref="B12:G12"/>
    <mergeCell ref="B7:G7"/>
    <mergeCell ref="B8:G8"/>
    <mergeCell ref="B66:C66"/>
    <mergeCell ref="B110:C110"/>
  </mergeCells>
  <printOptions horizontalCentered="1"/>
  <pageMargins left="0.1968503937007874" right="0.1968503937007874" top="0.5905511811023623" bottom="0.3937007874015748" header="0.5118110236220472" footer="0.1968503937007874"/>
  <pageSetup blackAndWhite="1" fitToHeight="5" fitToWidth="1" horizontalDpi="600" verticalDpi="600" orientation="portrait" paperSize="9" scale="93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Зачепиловское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Гекова</dc:creator>
  <cp:keywords/>
  <dc:description/>
  <cp:lastModifiedBy>User</cp:lastModifiedBy>
  <cp:lastPrinted>2024-02-07T12:45:33Z</cp:lastPrinted>
  <dcterms:created xsi:type="dcterms:W3CDTF">2003-01-08T13:52:00Z</dcterms:created>
  <dcterms:modified xsi:type="dcterms:W3CDTF">2024-02-09T07:39:49Z</dcterms:modified>
  <cp:category/>
  <cp:version/>
  <cp:contentType/>
  <cp:contentStatus/>
</cp:coreProperties>
</file>