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и" sheetId="1" r:id="rId1"/>
    <sheet name="Видатки" sheetId="2" r:id="rId2"/>
  </sheets>
  <definedNames>
    <definedName name="_xlnm.Print_Titles" localSheetId="1">'Видатки'!$11:$12</definedName>
    <definedName name="_xlnm.Print_Titles" localSheetId="0">'доходи'!$10:$10</definedName>
  </definedNames>
  <calcPr fullCalcOnLoad="1"/>
</workbook>
</file>

<file path=xl/sharedStrings.xml><?xml version="1.0" encoding="utf-8"?>
<sst xmlns="http://schemas.openxmlformats.org/spreadsheetml/2006/main" count="411" uniqueCount="273">
  <si>
    <t>грн.</t>
  </si>
  <si>
    <t>Код</t>
  </si>
  <si>
    <t>Найменування</t>
  </si>
  <si>
    <t>01</t>
  </si>
  <si>
    <t>Зачепилівська селищна рада  (головний розпорядник)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</si>
  <si>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</si>
  <si>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</si>
  <si>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</si>
  <si>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</si>
  <si>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</si>
  <si>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</si>
  <si>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</si>
  <si>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</si>
  <si>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</si>
  <si>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</si>
  <si>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</si>
  <si>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</si>
  <si>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</si>
  <si>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</si>
  <si>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</si>
  <si>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</si>
  <si>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</si>
  <si>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</si>
  <si>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</si>
  <si>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</si>
  <si>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</si>
  <si>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</si>
  <si>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</si>
  <si>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</si>
  <si>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</si>
  <si>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</si>
  <si>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</si>
  <si>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</si>
  <si>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</si>
  <si>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</si>
  <si>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</si>
  <si>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</si>
  <si>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</si>
  <si>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</si>
  <si>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7130</t>
  </si>
  <si>
    <t>Здійснення  заходів із землеустрою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</si>
  <si>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</si>
  <si>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</si>
  <si>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</si>
  <si>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</si>
  <si>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</si>
  <si>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</si>
  <si>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</si>
  <si>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</si>
  <si>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8240</t>
  </si>
  <si>
    <t>Заходи та роботи з територіальної оборони</t>
  </si>
  <si>
    <t>06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</si>
  <si>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</si>
  <si>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</si>
  <si>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</si>
  <si>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</si>
  <si>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</si>
  <si>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</si>
  <si>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1021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</si>
  <si>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</si>
  <si>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</si>
  <si>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</si>
  <si>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</si>
  <si>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</si>
  <si>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</si>
  <si>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</si>
  <si>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1160</t>
  </si>
  <si>
    <t>Забезпечення діяльності центрів професійного розвитку педагогічних працівників</t>
  </si>
  <si>
    <t>10</t>
  </si>
  <si>
    <t>Відділ культури і туризму Зачепилівської селищної ради (головний розпорядник)</t>
  </si>
  <si>
    <t>1080</t>
  </si>
  <si>
    <t>Надання спеціалізованої освіти мистецькими школами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</si>
  <si>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</si>
  <si>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</si>
  <si>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</si>
  <si>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</si>
  <si>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</si>
  <si>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</si>
  <si>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</si>
  <si>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</si>
  <si>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37</t>
  </si>
  <si>
    <t>9000</t>
  </si>
  <si>
    <t>Міжбюджетні трансферти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</si>
  <si>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</si>
  <si>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</si>
  <si>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</si>
  <si>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Відхилення (+/-)</t>
  </si>
  <si>
    <t xml:space="preserve">% виконання </t>
  </si>
  <si>
    <t>"Про затвердження звіту про виконання</t>
  </si>
  <si>
    <t>ЗАГАЛЬНИЙ ФОНД</t>
  </si>
  <si>
    <t>СПЕЦІАЛЬНИЙ ФОНД</t>
  </si>
  <si>
    <t>8311</t>
  </si>
  <si>
    <t>Охорона та раціональне використання природних ресурсів</t>
  </si>
  <si>
    <t>РАЗОМ ВИДАТКІВ ЗАГАЛЬНОГО ТА СПЕЦІАЛЬНОГО ФОНДУ</t>
  </si>
  <si>
    <t>Селищний голова</t>
  </si>
  <si>
    <t>Олена ПЕТРЕНКО</t>
  </si>
  <si>
    <t>Уточнений план на рік</t>
  </si>
  <si>
    <t>Кошик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</si>
  <si>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</si>
  <si>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</si>
  <si>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</si>
  <si>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</si>
  <si>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</si>
  <si>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</si>
  <si>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</si>
  <si>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</si>
  <si>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</si>
  <si>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</si>
  <si>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</si>
  <si>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</si>
  <si>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</si>
  <si>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</si>
  <si>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</si>
  <si>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</si>
  <si>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</si>
  <si>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</si>
  <si>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</si>
  <si>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</si>
  <si>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</si>
  <si>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</si>
  <si>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</si>
  <si>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</si>
  <si>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</si>
  <si>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</si>
  <si>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</si>
  <si>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</si>
  <si>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</si>
  <si>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</si>
  <si>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</si>
  <si>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</si>
  <si>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</si>
  <si>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</si>
  <si>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</si>
  <si>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</si>
  <si>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</si>
  <si>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</si>
  <si>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</si>
  <si>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</si>
  <si>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</si>
  <si>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</si>
  <si>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</si>
  <si>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</si>
  <si>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</si>
  <si>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</si>
  <si>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</si>
  <si>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</si>
  <si>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</si>
  <si>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</si>
  <si>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</si>
  <si>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</si>
  <si>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</si>
  <si>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</si>
  <si>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</si>
  <si>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</si>
  <si>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</si>
  <si>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</si>
  <si>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</si>
  <si>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</si>
  <si>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</si>
  <si>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</si>
  <si>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</si>
  <si>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</si>
  <si>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</si>
  <si>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</si>
  <si>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</si>
  <si>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</si>
  <si>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</si>
  <si>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</si>
  <si>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</si>
  <si>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</si>
  <si>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</si>
  <si>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</si>
  <si>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</si>
  <si>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</si>
  <si>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</si>
  <si>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</si>
  <si>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</si>
  <si>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</si>
  <si>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>41053900</t>
  </si>
  <si>
    <t/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</si>
  <si>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</si>
  <si>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</si>
  <si>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Найменування доходів згідно із бюджетною класифікацією</t>
  </si>
  <si>
    <t>% виконання</t>
  </si>
  <si>
    <t>відхилення, 
+/-</t>
  </si>
  <si>
    <t>РАЗОМ ДОХОДІВ ЗАГАЛЬНОГО ФОНДУ</t>
  </si>
  <si>
    <t>5=4-3</t>
  </si>
  <si>
    <t>6=4/3*100</t>
  </si>
  <si>
    <t>Загальний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</si>
  <si>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</si>
  <si>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</si>
  <si>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</si>
  <si>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</si>
  <si>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 </t>
  </si>
  <si>
    <t>Рентна плата за користування надрами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</si>
  <si>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</si>
  <si>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</si>
  <si>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</si>
  <si>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</si>
  <si>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</si>
  <si>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</si>
  <si>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Туристичний збір 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</si>
  <si>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</si>
  <si>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</si>
  <si>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</si>
  <si>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</si>
  <si>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</si>
  <si>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</si>
  <si>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</si>
  <si>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</si>
  <si>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</si>
  <si>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</si>
  <si>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</si>
  <si>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</si>
  <si>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</si>
  <si>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</si>
  <si>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Всього без урахування трансфертів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</si>
  <si>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</si>
  <si>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</si>
  <si>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</si>
  <si>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</si>
  <si>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</si>
  <si>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</si>
  <si>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</si>
  <si>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</si>
  <si>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</si>
  <si>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</si>
  <si>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</si>
  <si>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</si>
  <si>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Спеціальний фонд</t>
  </si>
  <si>
    <t>Екологічний податок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</si>
  <si>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</si>
  <si>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</si>
  <si>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</si>
  <si>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Всього без урахування трансферт</t>
  </si>
  <si>
    <t>РАЗОМ ДОХОДІВ СПЕЦІАЛЬНОГО ФОНДУ</t>
  </si>
  <si>
    <t>РАЗОМ ДОХОДІВ ЗАГАЛЬНОГО ТА СПЕЦІАЛЬНОГО ФОНДУ</t>
  </si>
  <si>
    <t xml:space="preserve"> бюджету селищної територіальної </t>
  </si>
  <si>
    <t xml:space="preserve">бюджету селищної територіальної 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</si>
  <si>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</si>
  <si>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Фінансовий відділ Зачепилівської селищної ради (головний розпорядник)</t>
  </si>
  <si>
    <t>Інші дотації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</si>
  <si>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</si>
  <si>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ВИДАТКІВ СПЕЦІАЛЬНОГО ФОНДУ</t>
  </si>
  <si>
    <t>ВСЬОГО ВИДАТКІВ ЗАГАЛЬНОГО ФОНДУ:</t>
  </si>
  <si>
    <t>Додаток  2</t>
  </si>
  <si>
    <t>2142</t>
  </si>
  <si>
    <t>Програми і централізовані заходи боротьби з туберкульозом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</si>
  <si>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</si>
  <si>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</si>
  <si>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</si>
  <si>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</si>
  <si>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7330</t>
  </si>
  <si>
    <t>Будівництво інших об`єктів комунальної власності</t>
  </si>
  <si>
    <t>Звіт про виконання доходної частини бюджету Зачепилівської селищної територіальної громади за 9 місяців 2023 року</t>
  </si>
  <si>
    <t>Затверджено  з урахуванням змін на 9 місяців 2023 року</t>
  </si>
  <si>
    <t>Виконано за 9 місяців 2023 року</t>
  </si>
  <si>
    <t>громади за 9 місяців 2023 року"</t>
  </si>
  <si>
    <t>Додаток 1</t>
  </si>
  <si>
    <t>Звіт про виконання видаткової частини бюджету селищної територіальної громади за 9 місяців 2023 року</t>
  </si>
  <si>
    <t>Уточнений план на 9 місяців 2023 року</t>
  </si>
  <si>
    <t>8110</t>
  </si>
  <si>
    <t>Заходи із запобігання та ліквідації надзвичайних ситуацій та наслідків стихійного лиха</t>
  </si>
  <si>
    <t>Виконано за 9 місяців  2023 року</t>
  </si>
  <si>
    <t>7321</t>
  </si>
  <si>
    <t>Будівництво освітніх установ та закладів</t>
  </si>
  <si>
    <t>Фінансовий відділ Зачепилівської селищної ради</t>
  </si>
  <si>
    <t>9770</t>
  </si>
  <si>
    <t>Податок на доходи фізичних осіб у вигляді мінімального податкового зобов’язання, що підлягає сплаті фізичними особами</t>
  </si>
  <si>
    <t>Субвенція з місцевого бюджету на виконання інвестиційних проектів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</si>
  <si>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</si>
  <si>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до рішення ХХХVІІІ сесії VIІІ скликання</t>
  </si>
  <si>
    <t>від 19 жовтня 2023 року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</si>
</sst>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#0.0"/>
    <numFmt numFmtId="183" formatCode="#0.0\ %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66">
    <font>
      <sz val="10"/>
      <name val="Arial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i/>
      <sz val="9"/>
      <name val="Arial Cyr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7"/>
      <color indexed="8"/>
      <name val="Arial"/>
      <family val="2"/>
    </font>
    <font>
      <b/>
      <sz val="10"/>
      <name val="Times New Roman"/>
      <family val="1"/>
    </font>
    <font>
      <b/>
      <sz val="6"/>
      <color indexed="8"/>
      <name val="Times New Roman"/>
      <family val="0"/>
    </font>
    <font>
      <sz val="6"/>
      <color indexed="8"/>
      <name val="Times New Roman"/>
      <family val="0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0" fillId="34" borderId="0" xfId="0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35" borderId="10" xfId="0" applyFill="1" applyBorder="1" applyAlignment="1">
      <alignment horizont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8" fillId="0" borderId="19" xfId="0" applyNumberFormat="1" applyFont="1" applyFill="1" applyBorder="1" applyAlignment="1" applyProtection="1">
      <alignment horizontal="center" vertical="top" wrapText="1"/>
      <protection/>
    </xf>
    <xf numFmtId="4" fontId="8" fillId="34" borderId="19" xfId="0" applyNumberFormat="1" applyFont="1" applyFill="1" applyBorder="1" applyAlignment="1" applyProtection="1">
      <alignment horizontal="center" vertical="top" wrapText="1"/>
      <protection/>
    </xf>
    <xf numFmtId="4" fontId="8" fillId="36" borderId="19" xfId="0" applyNumberFormat="1" applyFont="1" applyFill="1" applyBorder="1" applyAlignment="1" applyProtection="1">
      <alignment horizontal="center" vertical="top" wrapText="1"/>
      <protection/>
    </xf>
    <xf numFmtId="182" fontId="8" fillId="36" borderId="19" xfId="0" applyNumberFormat="1" applyFont="1" applyFill="1" applyBorder="1" applyAlignment="1" applyProtection="1">
      <alignment horizontal="center" vertical="top" wrapText="1"/>
      <protection/>
    </xf>
    <xf numFmtId="182" fontId="8" fillId="34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>
      <alignment/>
    </xf>
    <xf numFmtId="182" fontId="9" fillId="0" borderId="19" xfId="0" applyNumberFormat="1" applyFont="1" applyFill="1" applyBorder="1" applyAlignment="1" applyProtection="1">
      <alignment horizontal="center" vertical="top" wrapText="1"/>
      <protection/>
    </xf>
    <xf numFmtId="182" fontId="9" fillId="34" borderId="19" xfId="0" applyNumberFormat="1" applyFont="1" applyFill="1" applyBorder="1" applyAlignment="1" applyProtection="1">
      <alignment horizontal="center" vertical="top" wrapText="1"/>
      <protection/>
    </xf>
    <xf numFmtId="4" fontId="9" fillId="34" borderId="19" xfId="0" applyNumberFormat="1" applyFont="1" applyFill="1" applyBorder="1" applyAlignment="1" applyProtection="1">
      <alignment horizontal="center" vertical="top" wrapText="1"/>
      <protection/>
    </xf>
    <xf numFmtId="182" fontId="11" fillId="37" borderId="19" xfId="0" applyNumberFormat="1" applyFont="1" applyFill="1" applyBorder="1" applyAlignment="1" applyProtection="1">
      <alignment horizontal="center" vertical="center" wrapText="1"/>
      <protection/>
    </xf>
    <xf numFmtId="4" fontId="11" fillId="37" borderId="19" xfId="0" applyNumberFormat="1" applyFont="1" applyFill="1" applyBorder="1" applyAlignment="1" applyProtection="1">
      <alignment horizontal="center" vertical="center" wrapText="1"/>
      <protection/>
    </xf>
    <xf numFmtId="4" fontId="11" fillId="37" borderId="19" xfId="0" applyNumberFormat="1" applyFont="1" applyFill="1" applyBorder="1" applyAlignment="1" applyProtection="1">
      <alignment horizontal="center" vertical="center" wrapText="1"/>
      <protection/>
    </xf>
    <xf numFmtId="4" fontId="15" fillId="38" borderId="20" xfId="0" applyNumberFormat="1" applyFont="1" applyFill="1" applyBorder="1" applyAlignment="1">
      <alignment horizontal="center" vertical="center"/>
    </xf>
    <xf numFmtId="182" fontId="8" fillId="39" borderId="20" xfId="0" applyNumberFormat="1" applyFont="1" applyFill="1" applyBorder="1" applyAlignment="1" applyProtection="1">
      <alignment horizontal="center" vertical="center" wrapText="1"/>
      <protection/>
    </xf>
    <xf numFmtId="4" fontId="8" fillId="39" borderId="21" xfId="0" applyNumberFormat="1" applyFont="1" applyFill="1" applyBorder="1" applyAlignment="1" applyProtection="1">
      <alignment horizontal="center" vertical="center" wrapText="1"/>
      <protection/>
    </xf>
    <xf numFmtId="182" fontId="9" fillId="0" borderId="19" xfId="0" applyNumberFormat="1" applyFont="1" applyFill="1" applyBorder="1" applyAlignment="1" applyProtection="1">
      <alignment horizontal="center" vertical="top" wrapText="1"/>
      <protection/>
    </xf>
    <xf numFmtId="4" fontId="9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82" fontId="8" fillId="36" borderId="19" xfId="0" applyNumberFormat="1" applyFont="1" applyFill="1" applyBorder="1" applyAlignment="1" applyProtection="1">
      <alignment horizontal="center" vertical="center" wrapText="1"/>
      <protection/>
    </xf>
    <xf numFmtId="4" fontId="8" fillId="36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left" vertical="top" wrapText="1"/>
      <protection/>
    </xf>
    <xf numFmtId="0" fontId="25" fillId="40" borderId="19" xfId="0" applyFont="1" applyFill="1" applyBorder="1" applyAlignment="1" applyProtection="1">
      <alignment horizontal="center" vertical="center" wrapText="1"/>
      <protection/>
    </xf>
    <xf numFmtId="0" fontId="25" fillId="33" borderId="19" xfId="0" applyFont="1" applyFill="1" applyBorder="1" applyAlignment="1" applyProtection="1">
      <alignment horizontal="left" vertical="top" wrapText="1"/>
      <protection/>
    </xf>
    <xf numFmtId="0" fontId="24" fillId="33" borderId="19" xfId="0" applyFont="1" applyFill="1" applyBorder="1" applyAlignment="1" applyProtection="1">
      <alignment horizontal="left" vertical="top" wrapText="1"/>
      <protection/>
    </xf>
    <xf numFmtId="0" fontId="24" fillId="0" borderId="19" xfId="0" applyFont="1" applyFill="1" applyBorder="1" applyAlignment="1" applyProtection="1">
      <alignment horizontal="left" vertical="top" wrapText="1"/>
      <protection/>
    </xf>
    <xf numFmtId="0" fontId="25" fillId="36" borderId="19" xfId="0" applyFont="1" applyFill="1" applyBorder="1" applyAlignment="1" applyProtection="1">
      <alignment horizontal="left" vertical="top" wrapText="1"/>
      <protection/>
    </xf>
    <xf numFmtId="182" fontId="8" fillId="36" borderId="19" xfId="0" applyNumberFormat="1" applyFont="1" applyFill="1" applyBorder="1" applyAlignment="1" applyProtection="1">
      <alignment horizontal="center" vertical="top" wrapText="1"/>
      <protection/>
    </xf>
    <xf numFmtId="4" fontId="8" fillId="36" borderId="19" xfId="0" applyNumberFormat="1" applyFont="1" applyFill="1" applyBorder="1" applyAlignment="1" applyProtection="1">
      <alignment horizontal="center" vertical="top" wrapText="1"/>
      <protection/>
    </xf>
    <xf numFmtId="0" fontId="25" fillId="34" borderId="19" xfId="0" applyFont="1" applyFill="1" applyBorder="1" applyAlignment="1" applyProtection="1">
      <alignment horizontal="left" vertical="top" wrapText="1"/>
      <protection/>
    </xf>
    <xf numFmtId="182" fontId="8" fillId="34" borderId="19" xfId="0" applyNumberFormat="1" applyFont="1" applyFill="1" applyBorder="1" applyAlignment="1" applyProtection="1">
      <alignment horizontal="center" vertical="top" wrapText="1"/>
      <protection/>
    </xf>
    <xf numFmtId="4" fontId="8" fillId="34" borderId="19" xfId="0" applyNumberFormat="1" applyFont="1" applyFill="1" applyBorder="1" applyAlignment="1" applyProtection="1">
      <alignment horizontal="center" vertical="top" wrapText="1"/>
      <protection/>
    </xf>
    <xf numFmtId="0" fontId="24" fillId="0" borderId="22" xfId="0" applyFont="1" applyBorder="1" applyAlignment="1" applyProtection="1">
      <alignment horizontal="left" vertical="top" wrapText="1"/>
      <protection/>
    </xf>
    <xf numFmtId="4" fontId="9" fillId="0" borderId="19" xfId="0" applyNumberFormat="1" applyFont="1" applyFill="1" applyBorder="1" applyAlignment="1" applyProtection="1">
      <alignment horizontal="center" vertical="top" wrapText="1"/>
      <protection/>
    </xf>
    <xf numFmtId="0" fontId="25" fillId="40" borderId="23" xfId="0" applyFont="1" applyFill="1" applyBorder="1" applyAlignment="1" applyProtection="1">
      <alignment horizontal="center" vertical="center" wrapText="1"/>
      <protection/>
    </xf>
    <xf numFmtId="0" fontId="25" fillId="33" borderId="23" xfId="0" applyFont="1" applyFill="1" applyBorder="1" applyAlignment="1" applyProtection="1">
      <alignment horizontal="left" vertical="top" wrapText="1"/>
      <protection/>
    </xf>
    <xf numFmtId="0" fontId="24" fillId="0" borderId="23" xfId="0" applyFont="1" applyBorder="1" applyAlignment="1" applyProtection="1">
      <alignment horizontal="left" vertical="top" wrapText="1"/>
      <protection/>
    </xf>
    <xf numFmtId="0" fontId="25" fillId="36" borderId="23" xfId="0" applyFont="1" applyFill="1" applyBorder="1" applyAlignment="1" applyProtection="1">
      <alignment horizontal="left" vertical="top" wrapText="1"/>
      <protection/>
    </xf>
    <xf numFmtId="0" fontId="25" fillId="34" borderId="23" xfId="0" applyFont="1" applyFill="1" applyBorder="1" applyAlignment="1" applyProtection="1">
      <alignment horizontal="left" vertical="top" wrapText="1"/>
      <protection/>
    </xf>
    <xf numFmtId="0" fontId="24" fillId="0" borderId="23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 vertical="top" wrapText="1"/>
      <protection/>
    </xf>
    <xf numFmtId="0" fontId="25" fillId="36" borderId="24" xfId="0" applyFont="1" applyFill="1" applyBorder="1" applyAlignment="1" applyProtection="1">
      <alignment horizontal="left" vertical="top" wrapText="1"/>
      <protection/>
    </xf>
    <xf numFmtId="0" fontId="27" fillId="34" borderId="19" xfId="0" applyFont="1" applyFill="1" applyBorder="1" applyAlignment="1" applyProtection="1">
      <alignment horizontal="left" vertical="top" wrapText="1"/>
      <protection/>
    </xf>
    <xf numFmtId="0" fontId="27" fillId="33" borderId="19" xfId="0" applyFont="1" applyFill="1" applyBorder="1" applyAlignment="1" applyProtection="1">
      <alignment horizontal="left" vertical="top" wrapText="1"/>
      <protection/>
    </xf>
    <xf numFmtId="182" fontId="9" fillId="34" borderId="19" xfId="0" applyNumberFormat="1" applyFont="1" applyFill="1" applyBorder="1" applyAlignment="1" applyProtection="1">
      <alignment horizontal="center" vertical="top" wrapText="1"/>
      <protection/>
    </xf>
    <xf numFmtId="4" fontId="9" fillId="34" borderId="19" xfId="0" applyNumberFormat="1" applyFont="1" applyFill="1" applyBorder="1" applyAlignment="1" applyProtection="1">
      <alignment horizontal="center" vertical="top" wrapText="1"/>
      <protection/>
    </xf>
    <xf numFmtId="4" fontId="28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35" borderId="15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180" fontId="21" fillId="0" borderId="15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180" fontId="26" fillId="0" borderId="19" xfId="0" applyNumberFormat="1" applyFont="1" applyBorder="1" applyAlignment="1" applyProtection="1">
      <alignment horizontal="center" vertical="top" wrapText="1"/>
      <protection/>
    </xf>
    <xf numFmtId="180" fontId="16" fillId="40" borderId="19" xfId="0" applyNumberFormat="1" applyFont="1" applyFill="1" applyBorder="1" applyAlignment="1" applyProtection="1">
      <alignment horizontal="center" vertical="top" wrapText="1"/>
      <protection/>
    </xf>
    <xf numFmtId="180" fontId="16" fillId="33" borderId="19" xfId="0" applyNumberFormat="1" applyFont="1" applyFill="1" applyBorder="1" applyAlignment="1" applyProtection="1">
      <alignment horizontal="center" vertical="top" wrapText="1"/>
      <protection/>
    </xf>
    <xf numFmtId="180" fontId="26" fillId="33" borderId="19" xfId="0" applyNumberFormat="1" applyFont="1" applyFill="1" applyBorder="1" applyAlignment="1" applyProtection="1">
      <alignment horizontal="center" vertical="top" wrapText="1"/>
      <protection/>
    </xf>
    <xf numFmtId="180" fontId="16" fillId="40" borderId="19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horizontal="left" vertical="top" wrapText="1"/>
      <protection/>
    </xf>
    <xf numFmtId="0" fontId="27" fillId="33" borderId="23" xfId="0" applyFont="1" applyFill="1" applyBorder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left" vertical="top" wrapText="1"/>
      <protection/>
    </xf>
    <xf numFmtId="180" fontId="16" fillId="33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left" vertical="top" wrapText="1"/>
      <protection/>
    </xf>
    <xf numFmtId="180" fontId="30" fillId="0" borderId="19" xfId="0" applyNumberFormat="1" applyFont="1" applyBorder="1" applyAlignment="1" applyProtection="1">
      <alignment horizontal="right" vertical="top" wrapText="1"/>
      <protection/>
    </xf>
    <xf numFmtId="180" fontId="26" fillId="0" borderId="19" xfId="0" applyNumberFormat="1" applyFont="1" applyBorder="1" applyAlignment="1" applyProtection="1">
      <alignment horizontal="center" vertical="top" wrapText="1"/>
      <protection/>
    </xf>
    <xf numFmtId="0" fontId="27" fillId="40" borderId="19" xfId="0" applyFont="1" applyFill="1" applyBorder="1" applyAlignment="1" applyProtection="1">
      <alignment horizontal="left" vertical="top" wrapText="1"/>
      <protection/>
    </xf>
    <xf numFmtId="180" fontId="16" fillId="40" borderId="19" xfId="0" applyNumberFormat="1" applyFont="1" applyFill="1" applyBorder="1" applyAlignment="1" applyProtection="1">
      <alignment horizontal="center" vertical="top" wrapText="1"/>
      <protection/>
    </xf>
    <xf numFmtId="180" fontId="29" fillId="40" borderId="19" xfId="0" applyNumberFormat="1" applyFont="1" applyFill="1" applyBorder="1" applyAlignment="1" applyProtection="1">
      <alignment horizontal="right" vertical="top" wrapText="1"/>
      <protection/>
    </xf>
    <xf numFmtId="0" fontId="27" fillId="33" borderId="19" xfId="0" applyFont="1" applyFill="1" applyBorder="1" applyAlignment="1" applyProtection="1">
      <alignment horizontal="left" vertical="top" wrapText="1"/>
      <protection/>
    </xf>
    <xf numFmtId="180" fontId="16" fillId="33" borderId="19" xfId="0" applyNumberFormat="1" applyFont="1" applyFill="1" applyBorder="1" applyAlignment="1" applyProtection="1">
      <alignment horizontal="center" vertical="top" wrapText="1"/>
      <protection/>
    </xf>
    <xf numFmtId="180" fontId="29" fillId="33" borderId="19" xfId="0" applyNumberFormat="1" applyFont="1" applyFill="1" applyBorder="1" applyAlignment="1" applyProtection="1">
      <alignment horizontal="right" vertical="top" wrapText="1"/>
      <protection/>
    </xf>
    <xf numFmtId="0" fontId="19" fillId="36" borderId="19" xfId="0" applyFont="1" applyFill="1" applyBorder="1" applyAlignment="1" applyProtection="1">
      <alignment horizontal="center" vertical="center" wrapText="1"/>
      <protection locked="0"/>
    </xf>
    <xf numFmtId="2" fontId="18" fillId="36" borderId="19" xfId="0" applyNumberFormat="1" applyFont="1" applyFill="1" applyBorder="1" applyAlignment="1" applyProtection="1">
      <alignment horizontal="center" vertical="center" wrapText="1"/>
      <protection locked="0"/>
    </xf>
    <xf numFmtId="2" fontId="18" fillId="36" borderId="19" xfId="0" applyNumberFormat="1" applyFont="1" applyFill="1" applyBorder="1" applyAlignment="1" applyProtection="1">
      <alignment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2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25" xfId="0" applyNumberFormat="1" applyFont="1" applyBorder="1" applyAlignment="1">
      <alignment horizontal="center"/>
    </xf>
    <xf numFmtId="180" fontId="18" fillId="0" borderId="25" xfId="0" applyNumberFormat="1" applyFont="1" applyBorder="1" applyAlignment="1">
      <alignment wrapText="1"/>
    </xf>
    <xf numFmtId="180" fontId="18" fillId="0" borderId="10" xfId="0" applyNumberFormat="1" applyFont="1" applyBorder="1" applyAlignment="1">
      <alignment horizontal="center"/>
    </xf>
    <xf numFmtId="180" fontId="18" fillId="0" borderId="10" xfId="0" applyNumberFormat="1" applyFont="1" applyBorder="1" applyAlignment="1">
      <alignment wrapText="1"/>
    </xf>
    <xf numFmtId="180" fontId="18" fillId="0" borderId="0" xfId="0" applyNumberFormat="1" applyFont="1" applyBorder="1" applyAlignment="1">
      <alignment wrapText="1"/>
    </xf>
    <xf numFmtId="0" fontId="19" fillId="41" borderId="19" xfId="0" applyFont="1" applyFill="1" applyBorder="1" applyAlignment="1" applyProtection="1">
      <alignment horizontal="center" vertical="center" wrapText="1"/>
      <protection locked="0"/>
    </xf>
    <xf numFmtId="180" fontId="19" fillId="0" borderId="10" xfId="0" applyNumberFormat="1" applyFont="1" applyBorder="1" applyAlignment="1">
      <alignment horizontal="center"/>
    </xf>
    <xf numFmtId="2" fontId="19" fillId="0" borderId="19" xfId="0" applyNumberFormat="1" applyFont="1" applyFill="1" applyBorder="1" applyAlignment="1" applyProtection="1">
      <alignment vertical="center" wrapText="1"/>
      <protection locked="0"/>
    </xf>
    <xf numFmtId="2" fontId="18" fillId="0" borderId="19" xfId="0" applyNumberFormat="1" applyFont="1" applyFill="1" applyBorder="1" applyAlignment="1" applyProtection="1">
      <alignment vertical="center" wrapText="1"/>
      <protection locked="0"/>
    </xf>
    <xf numFmtId="0" fontId="19" fillId="41" borderId="19" xfId="0" applyFont="1" applyFill="1" applyBorder="1" applyAlignment="1" applyProtection="1">
      <alignment horizontal="center" vertical="center" wrapText="1"/>
      <protection locked="0"/>
    </xf>
    <xf numFmtId="180" fontId="18" fillId="0" borderId="10" xfId="0" applyNumberFormat="1" applyFont="1" applyBorder="1" applyAlignment="1">
      <alignment/>
    </xf>
    <xf numFmtId="49" fontId="19" fillId="41" borderId="19" xfId="0" applyNumberFormat="1" applyFont="1" applyFill="1" applyBorder="1" applyAlignment="1" applyProtection="1">
      <alignment horizontal="center" vertical="center" wrapText="1"/>
      <protection locked="0"/>
    </xf>
    <xf numFmtId="180" fontId="18" fillId="36" borderId="10" xfId="0" applyNumberFormat="1" applyFont="1" applyFill="1" applyBorder="1" applyAlignment="1">
      <alignment horizontal="center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80" fontId="18" fillId="0" borderId="10" xfId="0" applyNumberFormat="1" applyFont="1" applyFill="1" applyBorder="1" applyAlignment="1">
      <alignment horizontal="center"/>
    </xf>
    <xf numFmtId="180" fontId="18" fillId="0" borderId="19" xfId="0" applyNumberFormat="1" applyFont="1" applyBorder="1" applyAlignment="1">
      <alignment horizontal="center"/>
    </xf>
    <xf numFmtId="180" fontId="18" fillId="0" borderId="26" xfId="0" applyNumberFormat="1" applyFont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19" fillId="38" borderId="23" xfId="0" applyFont="1" applyFill="1" applyBorder="1" applyAlignment="1" applyProtection="1">
      <alignment vertical="center" wrapText="1"/>
      <protection locked="0"/>
    </xf>
    <xf numFmtId="180" fontId="18" fillId="38" borderId="10" xfId="0" applyNumberFormat="1" applyFont="1" applyFill="1" applyBorder="1" applyAlignment="1">
      <alignment horizontal="center"/>
    </xf>
    <xf numFmtId="0" fontId="32" fillId="38" borderId="23" xfId="0" applyFont="1" applyFill="1" applyBorder="1" applyAlignment="1" applyProtection="1">
      <alignment vertical="center" wrapText="1"/>
      <protection locked="0"/>
    </xf>
    <xf numFmtId="180" fontId="19" fillId="38" borderId="10" xfId="0" applyNumberFormat="1" applyFont="1" applyFill="1" applyBorder="1" applyAlignment="1">
      <alignment horizontal="center"/>
    </xf>
    <xf numFmtId="180" fontId="19" fillId="0" borderId="19" xfId="0" applyNumberFormat="1" applyFont="1" applyBorder="1" applyAlignment="1">
      <alignment horizontal="center"/>
    </xf>
    <xf numFmtId="0" fontId="18" fillId="41" borderId="19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19" fillId="41" borderId="24" xfId="0" applyFont="1" applyFill="1" applyBorder="1" applyAlignment="1" applyProtection="1">
      <alignment horizontal="center" vertical="center" wrapText="1"/>
      <protection locked="0"/>
    </xf>
    <xf numFmtId="180" fontId="18" fillId="0" borderId="27" xfId="0" applyNumberFormat="1" applyFont="1" applyBorder="1" applyAlignment="1">
      <alignment horizontal="center"/>
    </xf>
    <xf numFmtId="180" fontId="18" fillId="0" borderId="28" xfId="0" applyNumberFormat="1" applyFont="1" applyBorder="1" applyAlignment="1">
      <alignment horizontal="center"/>
    </xf>
    <xf numFmtId="0" fontId="18" fillId="41" borderId="19" xfId="0" applyFont="1" applyFill="1" applyBorder="1" applyAlignment="1" applyProtection="1">
      <alignment horizontal="left" vertical="center" wrapText="1"/>
      <protection locked="0"/>
    </xf>
    <xf numFmtId="180" fontId="18" fillId="0" borderId="23" xfId="0" applyNumberFormat="1" applyFont="1" applyBorder="1" applyAlignment="1">
      <alignment horizontal="center"/>
    </xf>
    <xf numFmtId="180" fontId="18" fillId="0" borderId="25" xfId="0" applyNumberFormat="1" applyFont="1" applyBorder="1" applyAlignment="1">
      <alignment/>
    </xf>
    <xf numFmtId="180" fontId="18" fillId="0" borderId="29" xfId="0" applyNumberFormat="1" applyFont="1" applyBorder="1" applyAlignment="1">
      <alignment horizontal="center"/>
    </xf>
    <xf numFmtId="180" fontId="18" fillId="38" borderId="19" xfId="0" applyNumberFormat="1" applyFont="1" applyFill="1" applyBorder="1" applyAlignment="1">
      <alignment horizontal="center"/>
    </xf>
    <xf numFmtId="0" fontId="17" fillId="38" borderId="30" xfId="0" applyFont="1" applyFill="1" applyBorder="1" applyAlignment="1" applyProtection="1">
      <alignment vertical="center" wrapText="1"/>
      <protection locked="0"/>
    </xf>
    <xf numFmtId="180" fontId="19" fillId="38" borderId="27" xfId="0" applyNumberFormat="1" applyFont="1" applyFill="1" applyBorder="1" applyAlignment="1">
      <alignment horizontal="center"/>
    </xf>
    <xf numFmtId="180" fontId="19" fillId="38" borderId="24" xfId="0" applyNumberFormat="1" applyFont="1" applyFill="1" applyBorder="1" applyAlignment="1">
      <alignment horizontal="center"/>
    </xf>
    <xf numFmtId="0" fontId="19" fillId="36" borderId="31" xfId="0" applyFont="1" applyFill="1" applyBorder="1" applyAlignment="1" applyProtection="1">
      <alignment horizontal="center" vertical="center" wrapText="1"/>
      <protection locked="0"/>
    </xf>
    <xf numFmtId="2" fontId="18" fillId="36" borderId="3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2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33" xfId="0" applyNumberFormat="1" applyFont="1" applyBorder="1" applyAlignment="1">
      <alignment horizontal="center"/>
    </xf>
    <xf numFmtId="180" fontId="18" fillId="0" borderId="34" xfId="0" applyNumberFormat="1" applyFont="1" applyBorder="1" applyAlignment="1">
      <alignment horizontal="center"/>
    </xf>
    <xf numFmtId="189" fontId="18" fillId="0" borderId="35" xfId="0" applyNumberFormat="1" applyFont="1" applyBorder="1" applyAlignment="1">
      <alignment horizontal="center"/>
    </xf>
    <xf numFmtId="0" fontId="19" fillId="41" borderId="31" xfId="0" applyFont="1" applyFill="1" applyBorder="1" applyAlignment="1" applyProtection="1">
      <alignment horizontal="center" vertical="center" wrapText="1"/>
      <protection locked="0"/>
    </xf>
    <xf numFmtId="2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36" xfId="0" applyNumberFormat="1" applyFont="1" applyBorder="1" applyAlignment="1">
      <alignment horizontal="center"/>
    </xf>
    <xf numFmtId="180" fontId="18" fillId="0" borderId="36" xfId="0" applyNumberFormat="1" applyFont="1" applyBorder="1" applyAlignment="1">
      <alignment horizontal="center"/>
    </xf>
    <xf numFmtId="0" fontId="19" fillId="41" borderId="31" xfId="0" applyFont="1" applyFill="1" applyBorder="1" applyAlignment="1" applyProtection="1">
      <alignment horizontal="center" vertical="center" wrapText="1"/>
      <protection locked="0"/>
    </xf>
    <xf numFmtId="180" fontId="18" fillId="36" borderId="36" xfId="0" applyNumberFormat="1" applyFont="1" applyFill="1" applyBorder="1" applyAlignment="1">
      <alignment horizontal="center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180" fontId="18" fillId="0" borderId="31" xfId="0" applyNumberFormat="1" applyFont="1" applyBorder="1" applyAlignment="1">
      <alignment horizontal="center"/>
    </xf>
    <xf numFmtId="189" fontId="18" fillId="0" borderId="31" xfId="0" applyNumberFormat="1" applyFont="1" applyBorder="1" applyAlignment="1">
      <alignment horizontal="center"/>
    </xf>
    <xf numFmtId="0" fontId="31" fillId="0" borderId="0" xfId="0" applyFont="1" applyBorder="1" applyAlignment="1">
      <alignment wrapText="1"/>
    </xf>
    <xf numFmtId="189" fontId="18" fillId="0" borderId="34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41" borderId="37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wrapText="1"/>
    </xf>
    <xf numFmtId="180" fontId="18" fillId="38" borderId="36" xfId="0" applyNumberFormat="1" applyFont="1" applyFill="1" applyBorder="1" applyAlignment="1">
      <alignment horizontal="center"/>
    </xf>
    <xf numFmtId="180" fontId="19" fillId="38" borderId="36" xfId="0" applyNumberFormat="1" applyFont="1" applyFill="1" applyBorder="1" applyAlignment="1">
      <alignment horizontal="center"/>
    </xf>
    <xf numFmtId="180" fontId="19" fillId="0" borderId="32" xfId="0" applyNumberFormat="1" applyFont="1" applyBorder="1" applyAlignment="1">
      <alignment horizontal="center"/>
    </xf>
    <xf numFmtId="0" fontId="18" fillId="41" borderId="31" xfId="0" applyFont="1" applyFill="1" applyBorder="1" applyAlignment="1" applyProtection="1">
      <alignment horizontal="center" vertical="center" wrapText="1"/>
      <protection locked="0"/>
    </xf>
    <xf numFmtId="180" fontId="18" fillId="0" borderId="32" xfId="0" applyNumberFormat="1" applyFont="1" applyBorder="1" applyAlignment="1">
      <alignment horizontal="center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9" fillId="41" borderId="38" xfId="0" applyFont="1" applyFill="1" applyBorder="1" applyAlignment="1" applyProtection="1">
      <alignment horizontal="center" vertical="center" wrapText="1"/>
      <protection locked="0"/>
    </xf>
    <xf numFmtId="0" fontId="18" fillId="41" borderId="31" xfId="0" applyFont="1" applyFill="1" applyBorder="1" applyAlignment="1" applyProtection="1">
      <alignment horizontal="center" vertical="center" wrapText="1"/>
      <protection locked="0"/>
    </xf>
    <xf numFmtId="189" fontId="18" fillId="0" borderId="33" xfId="0" applyNumberFormat="1" applyFont="1" applyBorder="1" applyAlignment="1">
      <alignment horizontal="center"/>
    </xf>
    <xf numFmtId="180" fontId="18" fillId="38" borderId="32" xfId="0" applyNumberFormat="1" applyFont="1" applyFill="1" applyBorder="1" applyAlignment="1">
      <alignment horizontal="center"/>
    </xf>
    <xf numFmtId="180" fontId="18" fillId="0" borderId="39" xfId="0" applyNumberFormat="1" applyFont="1" applyBorder="1" applyAlignment="1">
      <alignment horizontal="center"/>
    </xf>
    <xf numFmtId="180" fontId="19" fillId="38" borderId="32" xfId="0" applyNumberFormat="1" applyFont="1" applyFill="1" applyBorder="1" applyAlignment="1">
      <alignment horizontal="center"/>
    </xf>
    <xf numFmtId="2" fontId="19" fillId="38" borderId="40" xfId="0" applyNumberFormat="1" applyFont="1" applyFill="1" applyBorder="1" applyAlignment="1">
      <alignment/>
    </xf>
    <xf numFmtId="180" fontId="19" fillId="38" borderId="40" xfId="0" applyNumberFormat="1" applyFont="1" applyFill="1" applyBorder="1" applyAlignment="1">
      <alignment horizontal="center"/>
    </xf>
    <xf numFmtId="180" fontId="19" fillId="38" borderId="41" xfId="0" applyNumberFormat="1" applyFont="1" applyFill="1" applyBorder="1" applyAlignment="1">
      <alignment horizontal="center"/>
    </xf>
    <xf numFmtId="0" fontId="17" fillId="0" borderId="42" xfId="0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wrapText="1"/>
    </xf>
    <xf numFmtId="180" fontId="20" fillId="0" borderId="46" xfId="0" applyNumberFormat="1" applyFont="1" applyBorder="1" applyAlignment="1">
      <alignment horizontal="center"/>
    </xf>
    <xf numFmtId="180" fontId="20" fillId="0" borderId="47" xfId="0" applyNumberFormat="1" applyFont="1" applyBorder="1" applyAlignment="1">
      <alignment horizontal="center"/>
    </xf>
    <xf numFmtId="180" fontId="20" fillId="0" borderId="0" xfId="0" applyNumberFormat="1" applyFont="1" applyBorder="1" applyAlignment="1">
      <alignment horizontal="center"/>
    </xf>
    <xf numFmtId="180" fontId="20" fillId="0" borderId="48" xfId="0" applyNumberFormat="1" applyFont="1" applyBorder="1" applyAlignment="1">
      <alignment horizontal="center"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49" xfId="0" applyFont="1" applyBorder="1" applyAlignment="1" applyProtection="1">
      <alignment horizontal="center" vertical="center" wrapText="1"/>
      <protection/>
    </xf>
    <xf numFmtId="4" fontId="14" fillId="38" borderId="5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0" fillId="37" borderId="19" xfId="0" applyFont="1" applyFill="1" applyBorder="1" applyAlignment="1" applyProtection="1">
      <alignment horizontal="center" vertical="center" wrapText="1"/>
      <protection/>
    </xf>
    <xf numFmtId="0" fontId="12" fillId="42" borderId="35" xfId="0" applyFont="1" applyFill="1" applyBorder="1" applyAlignment="1" applyProtection="1">
      <alignment horizontal="center" vertical="center" wrapText="1"/>
      <protection/>
    </xf>
    <xf numFmtId="0" fontId="12" fillId="42" borderId="0" xfId="0" applyFont="1" applyFill="1" applyBorder="1" applyAlignment="1" applyProtection="1">
      <alignment horizontal="center" vertical="center" wrapText="1"/>
      <protection/>
    </xf>
    <xf numFmtId="0" fontId="12" fillId="42" borderId="48" xfId="0" applyFont="1" applyFill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2" fillId="42" borderId="43" xfId="0" applyFont="1" applyFill="1" applyBorder="1" applyAlignment="1" applyProtection="1">
      <alignment horizontal="center" vertical="center" wrapText="1"/>
      <protection/>
    </xf>
    <xf numFmtId="0" fontId="12" fillId="42" borderId="44" xfId="0" applyFont="1" applyFill="1" applyBorder="1" applyAlignment="1" applyProtection="1">
      <alignment horizontal="center" vertical="center" wrapText="1"/>
      <protection/>
    </xf>
    <xf numFmtId="0" fontId="12" fillId="42" borderId="45" xfId="0" applyFont="1" applyFill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horizontal="center" vertical="center" wrapText="1"/>
      <protection/>
    </xf>
    <xf numFmtId="0" fontId="10" fillId="37" borderId="23" xfId="0" applyFont="1" applyFill="1" applyBorder="1" applyAlignment="1" applyProtection="1">
      <alignment horizontal="center" vertical="center" wrapText="1"/>
      <protection/>
    </xf>
    <xf numFmtId="0" fontId="10" fillId="37" borderId="5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13"/>
  <sheetViews>
    <sheetView zoomScalePageLayoutView="0" workbookViewId="0" topLeftCell="B107">
      <selection activeCell="M14" sqref="M14"/>
    </sheetView>
  </sheetViews>
  <sheetFormatPr defaultColWidth="9.140625" defaultRowHeight="12.75"/>
  <cols>
    <col min="1" max="1" width="0" style="0" hidden="1" customWidth="1"/>
    <col min="2" max="2" width="12.7109375" style="0" customWidth="1"/>
    <col min="3" max="3" width="47.57421875" style="0" customWidth="1"/>
    <col min="4" max="4" width="15.00390625" style="0" customWidth="1"/>
    <col min="5" max="5" width="14.8515625" style="0" customWidth="1"/>
    <col min="6" max="6" width="14.421875" style="0" customWidth="1"/>
    <col min="7" max="7" width="13.7109375" style="0" customWidth="1"/>
    <col min="8" max="8" width="11.421875" style="0" customWidth="1"/>
  </cols>
  <sheetData>
    <row r="1" ht="12.75">
      <c r="F1" s="41" t="s">
        <v>258</v>
      </c>
    </row>
    <row r="2" spans="5:7" ht="12.75">
      <c r="E2" s="28"/>
      <c r="F2" s="40" t="s">
        <v>271</v>
      </c>
      <c r="G2" s="28"/>
    </row>
    <row r="3" spans="5:7" ht="12.75">
      <c r="E3" s="28"/>
      <c r="F3" s="40" t="s">
        <v>272</v>
      </c>
      <c r="G3" s="28"/>
    </row>
    <row r="4" spans="5:7" ht="12.75">
      <c r="E4" s="28"/>
      <c r="F4" s="40" t="s">
        <v>88</v>
      </c>
      <c r="G4" s="28"/>
    </row>
    <row r="5" spans="5:7" ht="12.75">
      <c r="E5" s="28"/>
      <c r="F5" s="2" t="s">
        <v>237</v>
      </c>
      <c r="G5" s="28"/>
    </row>
    <row r="6" spans="5:7" ht="12.75">
      <c r="E6" s="28"/>
      <c r="F6" s="2" t="s">
        <v>257</v>
      </c>
      <c r="G6" s="28"/>
    </row>
    <row r="7" spans="2:7" ht="42" customHeight="1">
      <c r="B7" s="183" t="s">
        <v>254</v>
      </c>
      <c r="C7" s="183"/>
      <c r="D7" s="183"/>
      <c r="E7" s="183"/>
      <c r="F7" s="183"/>
      <c r="G7" s="183"/>
    </row>
    <row r="9" ht="13.5" thickBot="1">
      <c r="H9" s="15"/>
    </row>
    <row r="10" spans="1:8" ht="79.5" thickBot="1">
      <c r="A10" s="8" t="s">
        <v>97</v>
      </c>
      <c r="B10" s="9" t="s">
        <v>1</v>
      </c>
      <c r="C10" s="10" t="s">
        <v>182</v>
      </c>
      <c r="D10" s="10" t="s">
        <v>255</v>
      </c>
      <c r="E10" s="10" t="s">
        <v>256</v>
      </c>
      <c r="F10" s="11" t="s">
        <v>184</v>
      </c>
      <c r="G10" s="9" t="s">
        <v>183</v>
      </c>
      <c r="H10" s="13"/>
    </row>
    <row r="11" spans="1:8" ht="16.5" thickBot="1">
      <c r="A11" s="8"/>
      <c r="B11" s="17">
        <v>1</v>
      </c>
      <c r="C11" s="18">
        <v>2</v>
      </c>
      <c r="D11" s="18">
        <v>3</v>
      </c>
      <c r="E11" s="18">
        <v>4</v>
      </c>
      <c r="F11" s="19" t="s">
        <v>186</v>
      </c>
      <c r="G11" s="18" t="s">
        <v>187</v>
      </c>
      <c r="H11" s="12"/>
    </row>
    <row r="12" spans="1:8" ht="15.75">
      <c r="A12" s="14"/>
      <c r="B12" s="180" t="s">
        <v>188</v>
      </c>
      <c r="C12" s="181"/>
      <c r="D12" s="181"/>
      <c r="E12" s="181"/>
      <c r="F12" s="181"/>
      <c r="G12" s="182"/>
      <c r="H12" s="13"/>
    </row>
    <row r="13" spans="1:7" s="72" customFormat="1" ht="15.75">
      <c r="A13" s="71"/>
      <c r="B13" s="141">
        <v>10000000</v>
      </c>
      <c r="C13" s="98" t="s">
        <v>189</v>
      </c>
      <c r="D13" s="99">
        <f>D14+D23+D31+D40</f>
        <v>58389339</v>
      </c>
      <c r="E13" s="99">
        <f>E14+E23+E31+E40</f>
        <v>61830273.12</v>
      </c>
      <c r="F13" s="100">
        <f aca="true" t="shared" si="0" ref="F13:F22">E13-D13</f>
        <v>3440934.1199999973</v>
      </c>
      <c r="G13" s="142">
        <f aca="true" t="shared" si="1" ref="G13:G22">E13/D13*100</f>
        <v>105.89308627042344</v>
      </c>
    </row>
    <row r="14" spans="1:7" s="72" customFormat="1" ht="31.5">
      <c r="A14" s="71"/>
      <c r="B14" s="143">
        <v>11000000</v>
      </c>
      <c r="C14" s="101" t="s">
        <v>190</v>
      </c>
      <c r="D14" s="102">
        <f>D15+D21</f>
        <v>30030194</v>
      </c>
      <c r="E14" s="102">
        <f>E15+E21</f>
        <v>30384345.84</v>
      </c>
      <c r="F14" s="102">
        <f t="shared" si="0"/>
        <v>354151.83999999985</v>
      </c>
      <c r="G14" s="144">
        <f t="shared" si="1"/>
        <v>101.17931918788136</v>
      </c>
    </row>
    <row r="15" spans="1:7" s="72" customFormat="1" ht="15.75">
      <c r="A15" s="71"/>
      <c r="B15" s="143">
        <v>11010000</v>
      </c>
      <c r="C15" s="101" t="s">
        <v>191</v>
      </c>
      <c r="D15" s="103">
        <f>D16+D17+D18+D19+D20</f>
        <v>30027694</v>
      </c>
      <c r="E15" s="103">
        <f>E16+E17+E18+E19+E20</f>
        <v>30381823.84</v>
      </c>
      <c r="F15" s="102">
        <f t="shared" si="0"/>
        <v>354129.83999999985</v>
      </c>
      <c r="G15" s="144">
        <f t="shared" si="1"/>
        <v>101.17934410814232</v>
      </c>
    </row>
    <row r="16" spans="1:7" s="72" customFormat="1" ht="47.25">
      <c r="A16" s="73" t="s">
        <v>98</v>
      </c>
      <c r="B16" s="145" t="s">
        <v>99</v>
      </c>
      <c r="C16" s="105" t="s">
        <v>100</v>
      </c>
      <c r="D16" s="104">
        <v>21059995</v>
      </c>
      <c r="E16" s="104">
        <v>21367042.13</v>
      </c>
      <c r="F16" s="102">
        <f t="shared" si="0"/>
        <v>307047.12999999896</v>
      </c>
      <c r="G16" s="144">
        <f t="shared" si="1"/>
        <v>101.4579639263922</v>
      </c>
    </row>
    <row r="17" spans="1:7" s="72" customFormat="1" ht="78.75">
      <c r="A17" s="73" t="s">
        <v>98</v>
      </c>
      <c r="B17" s="146" t="s">
        <v>101</v>
      </c>
      <c r="C17" s="107" t="s">
        <v>102</v>
      </c>
      <c r="D17" s="106">
        <v>2402700</v>
      </c>
      <c r="E17" s="106">
        <v>2402746.93</v>
      </c>
      <c r="F17" s="102">
        <f t="shared" si="0"/>
        <v>46.93000000016764</v>
      </c>
      <c r="G17" s="144">
        <f t="shared" si="1"/>
        <v>100.00195321929498</v>
      </c>
    </row>
    <row r="18" spans="1:7" s="72" customFormat="1" ht="47.25">
      <c r="A18" s="73" t="s">
        <v>98</v>
      </c>
      <c r="B18" s="146" t="s">
        <v>103</v>
      </c>
      <c r="C18" s="107" t="s">
        <v>104</v>
      </c>
      <c r="D18" s="106">
        <v>6194574</v>
      </c>
      <c r="E18" s="106">
        <v>6201521.51</v>
      </c>
      <c r="F18" s="102">
        <f t="shared" si="0"/>
        <v>6947.5099999997765</v>
      </c>
      <c r="G18" s="144">
        <f t="shared" si="1"/>
        <v>100.11215476641331</v>
      </c>
    </row>
    <row r="19" spans="1:7" s="72" customFormat="1" ht="47.25">
      <c r="A19" s="73" t="s">
        <v>98</v>
      </c>
      <c r="B19" s="146" t="s">
        <v>105</v>
      </c>
      <c r="C19" s="107" t="s">
        <v>106</v>
      </c>
      <c r="D19" s="106">
        <v>370425</v>
      </c>
      <c r="E19" s="106">
        <v>370425.97</v>
      </c>
      <c r="F19" s="102">
        <f t="shared" si="0"/>
        <v>0.9699999999720603</v>
      </c>
      <c r="G19" s="144">
        <f t="shared" si="1"/>
        <v>100.00026186137545</v>
      </c>
    </row>
    <row r="20" spans="1:7" s="72" customFormat="1" ht="48" customHeight="1">
      <c r="A20" s="73"/>
      <c r="B20" s="147">
        <v>11011300</v>
      </c>
      <c r="C20" s="108" t="s">
        <v>268</v>
      </c>
      <c r="D20" s="106"/>
      <c r="E20" s="106">
        <v>40087.3</v>
      </c>
      <c r="F20" s="102">
        <f t="shared" si="0"/>
        <v>40087.3</v>
      </c>
      <c r="G20" s="144"/>
    </row>
    <row r="21" spans="1:7" s="72" customFormat="1" ht="15.75">
      <c r="A21" s="73"/>
      <c r="B21" s="148">
        <v>11020000</v>
      </c>
      <c r="C21" s="109" t="s">
        <v>192</v>
      </c>
      <c r="D21" s="110">
        <v>2500</v>
      </c>
      <c r="E21" s="110">
        <v>2522</v>
      </c>
      <c r="F21" s="111">
        <f t="shared" si="0"/>
        <v>22</v>
      </c>
      <c r="G21" s="149">
        <f t="shared" si="1"/>
        <v>100.88</v>
      </c>
    </row>
    <row r="22" spans="1:7" s="72" customFormat="1" ht="31.5">
      <c r="A22" s="73" t="s">
        <v>107</v>
      </c>
      <c r="B22" s="146" t="s">
        <v>108</v>
      </c>
      <c r="C22" s="107" t="s">
        <v>109</v>
      </c>
      <c r="D22" s="106">
        <v>2500</v>
      </c>
      <c r="E22" s="106">
        <v>2522</v>
      </c>
      <c r="F22" s="112">
        <f t="shared" si="0"/>
        <v>22</v>
      </c>
      <c r="G22" s="144">
        <f t="shared" si="1"/>
        <v>100.88</v>
      </c>
    </row>
    <row r="23" spans="1:7" s="72" customFormat="1" ht="31.5">
      <c r="A23" s="73"/>
      <c r="B23" s="148">
        <v>13000000</v>
      </c>
      <c r="C23" s="109" t="s">
        <v>193</v>
      </c>
      <c r="D23" s="110">
        <f>D24+D26</f>
        <v>2457705</v>
      </c>
      <c r="E23" s="110">
        <f>E24+E26</f>
        <v>3522038.5100000002</v>
      </c>
      <c r="F23" s="110">
        <f>E23-D23</f>
        <v>1064333.5100000002</v>
      </c>
      <c r="G23" s="150">
        <f>E23/D23*100</f>
        <v>143.30599115841812</v>
      </c>
    </row>
    <row r="24" spans="1:7" s="72" customFormat="1" ht="15.75">
      <c r="A24" s="73"/>
      <c r="B24" s="148">
        <v>13010000</v>
      </c>
      <c r="C24" s="109"/>
      <c r="D24" s="106">
        <f>D25</f>
        <v>2500</v>
      </c>
      <c r="E24" s="106">
        <f>E25</f>
        <v>5379.16</v>
      </c>
      <c r="F24" s="106">
        <f>E24-D24</f>
        <v>2879.16</v>
      </c>
      <c r="G24" s="150">
        <f>E24/D24*100</f>
        <v>215.16639999999998</v>
      </c>
    </row>
    <row r="25" spans="1:7" s="72" customFormat="1" ht="78.75">
      <c r="A25" s="73" t="s">
        <v>107</v>
      </c>
      <c r="B25" s="146" t="s">
        <v>110</v>
      </c>
      <c r="C25" s="107" t="s">
        <v>111</v>
      </c>
      <c r="D25" s="106">
        <v>2500</v>
      </c>
      <c r="E25" s="106">
        <v>5379.16</v>
      </c>
      <c r="F25" s="106">
        <f>E25-D25</f>
        <v>2879.16</v>
      </c>
      <c r="G25" s="151">
        <f>E25/D25*100</f>
        <v>215.16639999999998</v>
      </c>
    </row>
    <row r="26" spans="1:7" s="72" customFormat="1" ht="15.75">
      <c r="A26" s="73"/>
      <c r="B26" s="148">
        <v>13030000</v>
      </c>
      <c r="C26" s="109" t="s">
        <v>194</v>
      </c>
      <c r="D26" s="110">
        <f>D27+D28+D29+D30</f>
        <v>2455205</v>
      </c>
      <c r="E26" s="110">
        <f>E27+E28+E29+E30</f>
        <v>3516659.35</v>
      </c>
      <c r="F26" s="110">
        <f>E26-D26</f>
        <v>1061454.35</v>
      </c>
      <c r="G26" s="150">
        <f aca="true" t="shared" si="2" ref="G26:G89">E26/D26*100</f>
        <v>143.23281966271654</v>
      </c>
    </row>
    <row r="27" spans="1:7" s="72" customFormat="1" ht="47.25">
      <c r="A27" s="73" t="s">
        <v>98</v>
      </c>
      <c r="B27" s="146" t="s">
        <v>112</v>
      </c>
      <c r="C27" s="107" t="s">
        <v>113</v>
      </c>
      <c r="D27" s="106">
        <v>10895</v>
      </c>
      <c r="E27" s="106">
        <v>10895.85</v>
      </c>
      <c r="F27" s="106">
        <f aca="true" t="shared" si="3" ref="F27:F89">E27-D27</f>
        <v>0.8500000000003638</v>
      </c>
      <c r="G27" s="151">
        <f t="shared" si="2"/>
        <v>100.00780174391923</v>
      </c>
    </row>
    <row r="28" spans="1:7" s="72" customFormat="1" ht="31.5">
      <c r="A28" s="73" t="s">
        <v>114</v>
      </c>
      <c r="B28" s="146" t="s">
        <v>115</v>
      </c>
      <c r="C28" s="107" t="s">
        <v>116</v>
      </c>
      <c r="D28" s="106"/>
      <c r="E28" s="106"/>
      <c r="F28" s="106">
        <f t="shared" si="3"/>
        <v>0</v>
      </c>
      <c r="G28" s="151"/>
    </row>
    <row r="29" spans="1:7" s="72" customFormat="1" ht="31.5">
      <c r="A29" s="73" t="s">
        <v>114</v>
      </c>
      <c r="B29" s="146" t="s">
        <v>117</v>
      </c>
      <c r="C29" s="107" t="s">
        <v>118</v>
      </c>
      <c r="D29" s="106">
        <v>2046260</v>
      </c>
      <c r="E29" s="106">
        <v>3011511.33</v>
      </c>
      <c r="F29" s="106">
        <f t="shared" si="3"/>
        <v>965251.3300000001</v>
      </c>
      <c r="G29" s="151">
        <f t="shared" si="2"/>
        <v>147.17148993774006</v>
      </c>
    </row>
    <row r="30" spans="1:7" s="72" customFormat="1" ht="31.5">
      <c r="A30" s="73" t="s">
        <v>114</v>
      </c>
      <c r="B30" s="146" t="s">
        <v>119</v>
      </c>
      <c r="C30" s="107" t="s">
        <v>120</v>
      </c>
      <c r="D30" s="106">
        <v>398050</v>
      </c>
      <c r="E30" s="106">
        <v>494252.17</v>
      </c>
      <c r="F30" s="106">
        <f t="shared" si="3"/>
        <v>96202.16999999998</v>
      </c>
      <c r="G30" s="151">
        <f t="shared" si="2"/>
        <v>124.16836327094585</v>
      </c>
    </row>
    <row r="31" spans="1:7" s="72" customFormat="1" ht="15.75">
      <c r="A31" s="73"/>
      <c r="B31" s="152">
        <v>14000000</v>
      </c>
      <c r="C31" s="113" t="s">
        <v>195</v>
      </c>
      <c r="D31" s="110">
        <f>D32+D34+D36</f>
        <v>1744670</v>
      </c>
      <c r="E31" s="110">
        <f>E32+E34+E36</f>
        <v>1888884.1500000001</v>
      </c>
      <c r="F31" s="110">
        <f t="shared" si="3"/>
        <v>144214.15000000014</v>
      </c>
      <c r="G31" s="150">
        <f t="shared" si="2"/>
        <v>108.26598439819566</v>
      </c>
    </row>
    <row r="32" spans="1:7" s="72" customFormat="1" ht="31.5">
      <c r="A32" s="73"/>
      <c r="B32" s="152">
        <v>14020000</v>
      </c>
      <c r="C32" s="113" t="s">
        <v>196</v>
      </c>
      <c r="D32" s="110">
        <f>D33</f>
        <v>370800</v>
      </c>
      <c r="E32" s="110">
        <f>E33</f>
        <v>402540.59</v>
      </c>
      <c r="F32" s="110">
        <f t="shared" si="3"/>
        <v>31740.590000000026</v>
      </c>
      <c r="G32" s="150">
        <f t="shared" si="2"/>
        <v>108.56002966558793</v>
      </c>
    </row>
    <row r="33" spans="1:7" s="72" customFormat="1" ht="15.75">
      <c r="A33" s="73" t="s">
        <v>114</v>
      </c>
      <c r="B33" s="146" t="s">
        <v>121</v>
      </c>
      <c r="C33" s="114" t="s">
        <v>122</v>
      </c>
      <c r="D33" s="106">
        <v>370800</v>
      </c>
      <c r="E33" s="106">
        <v>402540.59</v>
      </c>
      <c r="F33" s="106">
        <f t="shared" si="3"/>
        <v>31740.590000000026</v>
      </c>
      <c r="G33" s="151">
        <f t="shared" si="2"/>
        <v>108.56002966558793</v>
      </c>
    </row>
    <row r="34" spans="1:7" s="72" customFormat="1" ht="47.25">
      <c r="A34" s="73"/>
      <c r="B34" s="148">
        <v>14030000</v>
      </c>
      <c r="C34" s="109" t="s">
        <v>197</v>
      </c>
      <c r="D34" s="110">
        <f>D35</f>
        <v>1290000</v>
      </c>
      <c r="E34" s="110">
        <f>E35</f>
        <v>1399142.48</v>
      </c>
      <c r="F34" s="110">
        <f t="shared" si="3"/>
        <v>109142.47999999998</v>
      </c>
      <c r="G34" s="150">
        <f t="shared" si="2"/>
        <v>108.46065736434107</v>
      </c>
    </row>
    <row r="35" spans="1:7" s="72" customFormat="1" ht="15.75">
      <c r="A35" s="73" t="s">
        <v>114</v>
      </c>
      <c r="B35" s="146" t="s">
        <v>123</v>
      </c>
      <c r="C35" s="114" t="s">
        <v>122</v>
      </c>
      <c r="D35" s="106">
        <v>1290000</v>
      </c>
      <c r="E35" s="106">
        <v>1399142.48</v>
      </c>
      <c r="F35" s="106">
        <f t="shared" si="3"/>
        <v>109142.47999999998</v>
      </c>
      <c r="G35" s="151">
        <f t="shared" si="2"/>
        <v>108.46065736434107</v>
      </c>
    </row>
    <row r="36" spans="1:7" s="72" customFormat="1" ht="47.25">
      <c r="A36" s="73"/>
      <c r="B36" s="152">
        <v>14040000</v>
      </c>
      <c r="C36" s="115" t="s">
        <v>198</v>
      </c>
      <c r="D36" s="110">
        <f>D37+D38+D39</f>
        <v>83870</v>
      </c>
      <c r="E36" s="110">
        <f>E37+E38+E39</f>
        <v>87201.07999999999</v>
      </c>
      <c r="F36" s="110">
        <f t="shared" si="3"/>
        <v>3331.079999999987</v>
      </c>
      <c r="G36" s="150">
        <f t="shared" si="2"/>
        <v>103.97171813520924</v>
      </c>
    </row>
    <row r="37" spans="1:7" s="72" customFormat="1" ht="40.5" customHeight="1" hidden="1">
      <c r="A37" s="73" t="s">
        <v>114</v>
      </c>
      <c r="B37" s="146" t="s">
        <v>124</v>
      </c>
      <c r="C37" s="107" t="s">
        <v>125</v>
      </c>
      <c r="D37" s="106"/>
      <c r="E37" s="106"/>
      <c r="F37" s="106"/>
      <c r="G37" s="150"/>
    </row>
    <row r="38" spans="1:7" s="72" customFormat="1" ht="126">
      <c r="A38" s="73" t="s">
        <v>114</v>
      </c>
      <c r="B38" s="146" t="s">
        <v>126</v>
      </c>
      <c r="C38" s="107" t="s">
        <v>180</v>
      </c>
      <c r="D38" s="106">
        <v>17000</v>
      </c>
      <c r="E38" s="106">
        <v>20324.35</v>
      </c>
      <c r="F38" s="106">
        <f t="shared" si="3"/>
        <v>3324.3499999999985</v>
      </c>
      <c r="G38" s="151">
        <f t="shared" si="2"/>
        <v>119.55499999999999</v>
      </c>
    </row>
    <row r="39" spans="1:7" s="72" customFormat="1" ht="94.5">
      <c r="A39" s="73" t="s">
        <v>114</v>
      </c>
      <c r="B39" s="146" t="s">
        <v>127</v>
      </c>
      <c r="C39" s="107" t="s">
        <v>128</v>
      </c>
      <c r="D39" s="106">
        <v>66870</v>
      </c>
      <c r="E39" s="106">
        <v>66876.73</v>
      </c>
      <c r="F39" s="106">
        <f t="shared" si="3"/>
        <v>6.7299999999959255</v>
      </c>
      <c r="G39" s="151">
        <f t="shared" si="2"/>
        <v>100.01006430387318</v>
      </c>
    </row>
    <row r="40" spans="1:7" s="72" customFormat="1" ht="15.75">
      <c r="A40" s="73"/>
      <c r="B40" s="148">
        <v>18000000</v>
      </c>
      <c r="C40" s="109" t="s">
        <v>199</v>
      </c>
      <c r="D40" s="110">
        <f>D41+D50+D52</f>
        <v>24156770</v>
      </c>
      <c r="E40" s="110">
        <f>E41+E50+E52</f>
        <v>26035004.619999997</v>
      </c>
      <c r="F40" s="110">
        <f t="shared" si="3"/>
        <v>1878234.6199999973</v>
      </c>
      <c r="G40" s="150">
        <f t="shared" si="2"/>
        <v>107.7751893982515</v>
      </c>
    </row>
    <row r="41" spans="1:7" s="72" customFormat="1" ht="15.75">
      <c r="A41" s="73"/>
      <c r="B41" s="148">
        <v>18010000</v>
      </c>
      <c r="C41" s="109" t="s">
        <v>200</v>
      </c>
      <c r="D41" s="106">
        <f>D42+D43+D44+D45+D46+D47+D48+D49</f>
        <v>12528825</v>
      </c>
      <c r="E41" s="106">
        <f>E42+E43+E44+E45+E46+E47+E48+E49</f>
        <v>12849603.129999999</v>
      </c>
      <c r="F41" s="106">
        <f t="shared" si="3"/>
        <v>320778.12999999896</v>
      </c>
      <c r="G41" s="151">
        <f t="shared" si="2"/>
        <v>102.56032093991256</v>
      </c>
    </row>
    <row r="42" spans="1:7" s="72" customFormat="1" ht="63">
      <c r="A42" s="73" t="s">
        <v>114</v>
      </c>
      <c r="B42" s="146" t="s">
        <v>129</v>
      </c>
      <c r="C42" s="107" t="s">
        <v>130</v>
      </c>
      <c r="D42" s="106">
        <v>6990</v>
      </c>
      <c r="E42" s="106">
        <v>6997.22</v>
      </c>
      <c r="F42" s="106">
        <f t="shared" si="3"/>
        <v>7.220000000000255</v>
      </c>
      <c r="G42" s="151">
        <f t="shared" si="2"/>
        <v>100.1032904148784</v>
      </c>
    </row>
    <row r="43" spans="1:7" s="72" customFormat="1" ht="63">
      <c r="A43" s="73" t="s">
        <v>114</v>
      </c>
      <c r="B43" s="146" t="s">
        <v>131</v>
      </c>
      <c r="C43" s="107" t="s">
        <v>132</v>
      </c>
      <c r="D43" s="106">
        <v>62045</v>
      </c>
      <c r="E43" s="106">
        <v>62169.81</v>
      </c>
      <c r="F43" s="106">
        <f t="shared" si="3"/>
        <v>124.80999999999767</v>
      </c>
      <c r="G43" s="151">
        <f t="shared" si="2"/>
        <v>100.20116044806188</v>
      </c>
    </row>
    <row r="44" spans="1:7" s="72" customFormat="1" ht="63">
      <c r="A44" s="73" t="s">
        <v>114</v>
      </c>
      <c r="B44" s="146" t="s">
        <v>133</v>
      </c>
      <c r="C44" s="107" t="s">
        <v>134</v>
      </c>
      <c r="D44" s="106">
        <v>273175</v>
      </c>
      <c r="E44" s="106">
        <v>273975.74</v>
      </c>
      <c r="F44" s="106">
        <f t="shared" si="3"/>
        <v>800.7399999999907</v>
      </c>
      <c r="G44" s="151">
        <f t="shared" si="2"/>
        <v>100.29312345566028</v>
      </c>
    </row>
    <row r="45" spans="1:7" s="72" customFormat="1" ht="63">
      <c r="A45" s="73" t="s">
        <v>114</v>
      </c>
      <c r="B45" s="146" t="s">
        <v>135</v>
      </c>
      <c r="C45" s="107" t="s">
        <v>136</v>
      </c>
      <c r="D45" s="106">
        <v>558100</v>
      </c>
      <c r="E45" s="106">
        <v>595624.44</v>
      </c>
      <c r="F45" s="106">
        <f t="shared" si="3"/>
        <v>37524.439999999944</v>
      </c>
      <c r="G45" s="151">
        <f t="shared" si="2"/>
        <v>106.72360508869376</v>
      </c>
    </row>
    <row r="46" spans="1:7" s="72" customFormat="1" ht="15.75">
      <c r="A46" s="73" t="s">
        <v>114</v>
      </c>
      <c r="B46" s="146" t="s">
        <v>137</v>
      </c>
      <c r="C46" s="114" t="s">
        <v>138</v>
      </c>
      <c r="D46" s="106">
        <v>690400</v>
      </c>
      <c r="E46" s="106">
        <v>691325.13</v>
      </c>
      <c r="F46" s="106">
        <f t="shared" si="3"/>
        <v>925.1300000000047</v>
      </c>
      <c r="G46" s="151">
        <f t="shared" si="2"/>
        <v>100.13399913093859</v>
      </c>
    </row>
    <row r="47" spans="1:7" s="72" customFormat="1" ht="15.75">
      <c r="A47" s="73" t="s">
        <v>114</v>
      </c>
      <c r="B47" s="146" t="s">
        <v>139</v>
      </c>
      <c r="C47" s="114" t="s">
        <v>140</v>
      </c>
      <c r="D47" s="106">
        <v>4373550</v>
      </c>
      <c r="E47" s="106">
        <v>4373555.05</v>
      </c>
      <c r="F47" s="106">
        <f t="shared" si="3"/>
        <v>5.0499999998137355</v>
      </c>
      <c r="G47" s="151">
        <f t="shared" si="2"/>
        <v>100.00011546684044</v>
      </c>
    </row>
    <row r="48" spans="1:7" s="72" customFormat="1" ht="15.75">
      <c r="A48" s="73" t="s">
        <v>114</v>
      </c>
      <c r="B48" s="146" t="s">
        <v>141</v>
      </c>
      <c r="C48" s="114" t="s">
        <v>142</v>
      </c>
      <c r="D48" s="106">
        <v>5387305</v>
      </c>
      <c r="E48" s="106">
        <v>5516777.04</v>
      </c>
      <c r="F48" s="106">
        <f t="shared" si="3"/>
        <v>129472.04000000004</v>
      </c>
      <c r="G48" s="151">
        <f t="shared" si="2"/>
        <v>102.40328030434512</v>
      </c>
    </row>
    <row r="49" spans="1:7" s="72" customFormat="1" ht="15.75">
      <c r="A49" s="73" t="s">
        <v>114</v>
      </c>
      <c r="B49" s="146" t="s">
        <v>143</v>
      </c>
      <c r="C49" s="114" t="s">
        <v>144</v>
      </c>
      <c r="D49" s="106">
        <v>1177260</v>
      </c>
      <c r="E49" s="106">
        <v>1329178.7</v>
      </c>
      <c r="F49" s="106">
        <f t="shared" si="3"/>
        <v>151918.69999999995</v>
      </c>
      <c r="G49" s="151">
        <f t="shared" si="2"/>
        <v>112.90443062704925</v>
      </c>
    </row>
    <row r="50" spans="1:7" s="72" customFormat="1" ht="15.75">
      <c r="A50" s="73"/>
      <c r="B50" s="148">
        <v>18030000</v>
      </c>
      <c r="C50" s="109" t="s">
        <v>201</v>
      </c>
      <c r="D50" s="106">
        <f>D51</f>
        <v>0</v>
      </c>
      <c r="E50" s="106">
        <f>E51</f>
        <v>0</v>
      </c>
      <c r="F50" s="106">
        <f t="shared" si="3"/>
        <v>0</v>
      </c>
      <c r="G50" s="151"/>
    </row>
    <row r="51" spans="1:7" s="72" customFormat="1" ht="31.5">
      <c r="A51" s="73" t="s">
        <v>107</v>
      </c>
      <c r="B51" s="146" t="s">
        <v>145</v>
      </c>
      <c r="C51" s="107" t="s">
        <v>146</v>
      </c>
      <c r="D51" s="106"/>
      <c r="E51" s="106"/>
      <c r="F51" s="106">
        <f t="shared" si="3"/>
        <v>0</v>
      </c>
      <c r="G51" s="151"/>
    </row>
    <row r="52" spans="1:7" s="72" customFormat="1" ht="15.75">
      <c r="A52" s="73"/>
      <c r="B52" s="148">
        <v>18050000</v>
      </c>
      <c r="C52" s="109" t="s">
        <v>202</v>
      </c>
      <c r="D52" s="106">
        <f>D53+D54+D55</f>
        <v>11627945</v>
      </c>
      <c r="E52" s="106">
        <f>E53+E54+E55</f>
        <v>13185401.49</v>
      </c>
      <c r="F52" s="106">
        <f t="shared" si="3"/>
        <v>1557456.4900000002</v>
      </c>
      <c r="G52" s="151">
        <f t="shared" si="2"/>
        <v>113.39408201535181</v>
      </c>
    </row>
    <row r="53" spans="1:7" s="72" customFormat="1" ht="15.75">
      <c r="A53" s="73" t="s">
        <v>114</v>
      </c>
      <c r="B53" s="146" t="s">
        <v>147</v>
      </c>
      <c r="C53" s="114" t="s">
        <v>148</v>
      </c>
      <c r="D53" s="106">
        <v>99945</v>
      </c>
      <c r="E53" s="106">
        <v>99948.74</v>
      </c>
      <c r="F53" s="106">
        <f t="shared" si="3"/>
        <v>3.7400000000052387</v>
      </c>
      <c r="G53" s="151">
        <f t="shared" si="2"/>
        <v>100.00374205813199</v>
      </c>
    </row>
    <row r="54" spans="1:7" s="72" customFormat="1" ht="15.75">
      <c r="A54" s="73" t="s">
        <v>114</v>
      </c>
      <c r="B54" s="146" t="s">
        <v>149</v>
      </c>
      <c r="C54" s="114" t="s">
        <v>150</v>
      </c>
      <c r="D54" s="106">
        <v>4418000</v>
      </c>
      <c r="E54" s="106">
        <v>4758837.23</v>
      </c>
      <c r="F54" s="106">
        <f t="shared" si="3"/>
        <v>340837.23000000045</v>
      </c>
      <c r="G54" s="151">
        <f t="shared" si="2"/>
        <v>107.71474038026257</v>
      </c>
    </row>
    <row r="55" spans="1:7" s="72" customFormat="1" ht="78.75">
      <c r="A55" s="73" t="s">
        <v>114</v>
      </c>
      <c r="B55" s="146" t="s">
        <v>151</v>
      </c>
      <c r="C55" s="107" t="s">
        <v>152</v>
      </c>
      <c r="D55" s="106">
        <v>7110000</v>
      </c>
      <c r="E55" s="106">
        <v>8326615.52</v>
      </c>
      <c r="F55" s="106">
        <f t="shared" si="3"/>
        <v>1216615.5199999996</v>
      </c>
      <c r="G55" s="151">
        <f t="shared" si="2"/>
        <v>117.11132939521801</v>
      </c>
    </row>
    <row r="56" spans="1:7" s="72" customFormat="1" ht="15.75">
      <c r="A56" s="73"/>
      <c r="B56" s="141">
        <v>20000000</v>
      </c>
      <c r="C56" s="98" t="s">
        <v>203</v>
      </c>
      <c r="D56" s="116">
        <f>D57+D61+D71</f>
        <v>962560</v>
      </c>
      <c r="E56" s="116">
        <f>E57+E61+E71</f>
        <v>1021727.45</v>
      </c>
      <c r="F56" s="116">
        <f t="shared" si="3"/>
        <v>59167.44999999995</v>
      </c>
      <c r="G56" s="153">
        <f t="shared" si="2"/>
        <v>106.1468843500665</v>
      </c>
    </row>
    <row r="57" spans="1:7" s="72" customFormat="1" ht="31.5">
      <c r="A57" s="73"/>
      <c r="B57" s="148">
        <v>21000000</v>
      </c>
      <c r="C57" s="109" t="s">
        <v>204</v>
      </c>
      <c r="D57" s="106">
        <f>D58</f>
        <v>91200</v>
      </c>
      <c r="E57" s="106">
        <f>E58</f>
        <v>97021.01</v>
      </c>
      <c r="F57" s="106">
        <f t="shared" si="3"/>
        <v>5821.009999999995</v>
      </c>
      <c r="G57" s="151">
        <f t="shared" si="2"/>
        <v>106.38268640350876</v>
      </c>
    </row>
    <row r="58" spans="1:7" s="72" customFormat="1" ht="15.75">
      <c r="A58" s="73"/>
      <c r="B58" s="148">
        <v>21080000</v>
      </c>
      <c r="C58" s="109" t="s">
        <v>170</v>
      </c>
      <c r="D58" s="106">
        <f>D59+D60</f>
        <v>91200</v>
      </c>
      <c r="E58" s="106">
        <f>E59+E60</f>
        <v>97021.01</v>
      </c>
      <c r="F58" s="106">
        <f t="shared" si="3"/>
        <v>5821.009999999995</v>
      </c>
      <c r="G58" s="151">
        <f t="shared" si="2"/>
        <v>106.38268640350876</v>
      </c>
    </row>
    <row r="59" spans="1:7" s="72" customFormat="1" ht="15.75">
      <c r="A59" s="73" t="s">
        <v>107</v>
      </c>
      <c r="B59" s="146" t="s">
        <v>153</v>
      </c>
      <c r="C59" s="114" t="s">
        <v>154</v>
      </c>
      <c r="D59" s="106">
        <v>63700</v>
      </c>
      <c r="E59" s="106">
        <v>64630.42</v>
      </c>
      <c r="F59" s="106">
        <f t="shared" si="3"/>
        <v>930.4199999999983</v>
      </c>
      <c r="G59" s="151">
        <f t="shared" si="2"/>
        <v>101.4606279434851</v>
      </c>
    </row>
    <row r="60" spans="1:7" s="72" customFormat="1" ht="63">
      <c r="A60" s="73" t="s">
        <v>114</v>
      </c>
      <c r="B60" s="146" t="s">
        <v>155</v>
      </c>
      <c r="C60" s="107" t="s">
        <v>156</v>
      </c>
      <c r="D60" s="106">
        <v>27500</v>
      </c>
      <c r="E60" s="106">
        <v>32390.59</v>
      </c>
      <c r="F60" s="106">
        <f t="shared" si="3"/>
        <v>4890.59</v>
      </c>
      <c r="G60" s="151">
        <f t="shared" si="2"/>
        <v>117.78396363636364</v>
      </c>
    </row>
    <row r="61" spans="1:7" s="72" customFormat="1" ht="31.5">
      <c r="A61" s="73"/>
      <c r="B61" s="148">
        <v>22000000</v>
      </c>
      <c r="C61" s="109" t="s">
        <v>205</v>
      </c>
      <c r="D61" s="106">
        <f>D62+D65+D67</f>
        <v>473360</v>
      </c>
      <c r="E61" s="106">
        <f>E62+E65+E67</f>
        <v>526663.35</v>
      </c>
      <c r="F61" s="106">
        <f t="shared" si="3"/>
        <v>53303.34999999998</v>
      </c>
      <c r="G61" s="151">
        <f t="shared" si="2"/>
        <v>111.26063672469155</v>
      </c>
    </row>
    <row r="62" spans="1:7" s="72" customFormat="1" ht="15.75">
      <c r="A62" s="73"/>
      <c r="B62" s="148">
        <v>22010000</v>
      </c>
      <c r="C62" s="109" t="s">
        <v>206</v>
      </c>
      <c r="D62" s="106">
        <f>D63+D64</f>
        <v>360160</v>
      </c>
      <c r="E62" s="106">
        <f>E63+E64</f>
        <v>385290.29</v>
      </c>
      <c r="F62" s="106">
        <f t="shared" si="3"/>
        <v>25130.28999999998</v>
      </c>
      <c r="G62" s="151">
        <f t="shared" si="2"/>
        <v>106.97753498445135</v>
      </c>
    </row>
    <row r="63" spans="1:7" s="72" customFormat="1" ht="31.5">
      <c r="A63" s="73" t="s">
        <v>114</v>
      </c>
      <c r="B63" s="146" t="s">
        <v>157</v>
      </c>
      <c r="C63" s="107" t="s">
        <v>158</v>
      </c>
      <c r="D63" s="106">
        <v>80000</v>
      </c>
      <c r="E63" s="106">
        <v>104580.29</v>
      </c>
      <c r="F63" s="106">
        <f t="shared" si="3"/>
        <v>24580.289999999994</v>
      </c>
      <c r="G63" s="151">
        <f t="shared" si="2"/>
        <v>130.7253625</v>
      </c>
    </row>
    <row r="64" spans="1:7" s="72" customFormat="1" ht="40.5" customHeight="1">
      <c r="A64" s="73" t="s">
        <v>114</v>
      </c>
      <c r="B64" s="146" t="s">
        <v>159</v>
      </c>
      <c r="C64" s="107" t="s">
        <v>160</v>
      </c>
      <c r="D64" s="106">
        <v>280160</v>
      </c>
      <c r="E64" s="106">
        <v>280710</v>
      </c>
      <c r="F64" s="106">
        <f t="shared" si="3"/>
        <v>550</v>
      </c>
      <c r="G64" s="151">
        <f t="shared" si="2"/>
        <v>100.19631639063394</v>
      </c>
    </row>
    <row r="65" spans="1:7" s="72" customFormat="1" ht="49.5" customHeight="1">
      <c r="A65" s="73"/>
      <c r="B65" s="154">
        <v>22080000</v>
      </c>
      <c r="C65" s="117" t="s">
        <v>207</v>
      </c>
      <c r="D65" s="118">
        <f>D66</f>
        <v>72000</v>
      </c>
      <c r="E65" s="118">
        <f>E66</f>
        <v>83264.27</v>
      </c>
      <c r="F65" s="106">
        <f t="shared" si="3"/>
        <v>11264.270000000004</v>
      </c>
      <c r="G65" s="151">
        <f t="shared" si="2"/>
        <v>115.64481944444445</v>
      </c>
    </row>
    <row r="66" spans="1:7" s="72" customFormat="1" ht="52.5" customHeight="1">
      <c r="A66" s="73" t="s">
        <v>107</v>
      </c>
      <c r="B66" s="146" t="s">
        <v>161</v>
      </c>
      <c r="C66" s="107" t="s">
        <v>162</v>
      </c>
      <c r="D66" s="106">
        <v>72000</v>
      </c>
      <c r="E66" s="106">
        <v>83264.27</v>
      </c>
      <c r="F66" s="106">
        <f t="shared" si="3"/>
        <v>11264.270000000004</v>
      </c>
      <c r="G66" s="151">
        <f t="shared" si="2"/>
        <v>115.64481944444445</v>
      </c>
    </row>
    <row r="67" spans="1:7" s="72" customFormat="1" ht="22.5" customHeight="1">
      <c r="A67" s="73"/>
      <c r="B67" s="152">
        <v>22090000</v>
      </c>
      <c r="C67" s="113" t="s">
        <v>208</v>
      </c>
      <c r="D67" s="106">
        <f>D68+D69+D70</f>
        <v>41200</v>
      </c>
      <c r="E67" s="106">
        <f>E68+E69+E70</f>
        <v>58108.79</v>
      </c>
      <c r="F67" s="106">
        <f t="shared" si="3"/>
        <v>16908.79</v>
      </c>
      <c r="G67" s="151">
        <f t="shared" si="2"/>
        <v>141.0407524271845</v>
      </c>
    </row>
    <row r="68" spans="1:7" s="72" customFormat="1" ht="63">
      <c r="A68" s="73" t="s">
        <v>98</v>
      </c>
      <c r="B68" s="146" t="s">
        <v>163</v>
      </c>
      <c r="C68" s="107" t="s">
        <v>164</v>
      </c>
      <c r="D68" s="106">
        <v>41200</v>
      </c>
      <c r="E68" s="106">
        <v>58108.79</v>
      </c>
      <c r="F68" s="106">
        <f t="shared" si="3"/>
        <v>16908.79</v>
      </c>
      <c r="G68" s="151">
        <f t="shared" si="2"/>
        <v>141.0407524271845</v>
      </c>
    </row>
    <row r="69" spans="1:7" s="72" customFormat="1" ht="30" customHeight="1">
      <c r="A69" s="73" t="s">
        <v>114</v>
      </c>
      <c r="B69" s="146" t="s">
        <v>165</v>
      </c>
      <c r="C69" s="107" t="s">
        <v>166</v>
      </c>
      <c r="D69" s="106"/>
      <c r="E69" s="106"/>
      <c r="F69" s="106">
        <f t="shared" si="3"/>
        <v>0</v>
      </c>
      <c r="G69" s="151"/>
    </row>
    <row r="70" spans="1:7" s="72" customFormat="1" ht="47.25">
      <c r="A70" s="73" t="s">
        <v>98</v>
      </c>
      <c r="B70" s="146" t="s">
        <v>167</v>
      </c>
      <c r="C70" s="107" t="s">
        <v>168</v>
      </c>
      <c r="D70" s="106"/>
      <c r="E70" s="106"/>
      <c r="F70" s="106">
        <f t="shared" si="3"/>
        <v>0</v>
      </c>
      <c r="G70" s="151"/>
    </row>
    <row r="71" spans="1:7" s="72" customFormat="1" ht="15.75">
      <c r="A71" s="73"/>
      <c r="B71" s="152">
        <v>24000000</v>
      </c>
      <c r="C71" s="113" t="s">
        <v>209</v>
      </c>
      <c r="D71" s="106">
        <f>D72</f>
        <v>398000</v>
      </c>
      <c r="E71" s="106">
        <f>E72</f>
        <v>398043.09</v>
      </c>
      <c r="F71" s="106">
        <f t="shared" si="3"/>
        <v>43.09000000002561</v>
      </c>
      <c r="G71" s="151">
        <f t="shared" si="2"/>
        <v>100.01082663316583</v>
      </c>
    </row>
    <row r="72" spans="1:7" s="72" customFormat="1" ht="15.75">
      <c r="A72" s="73"/>
      <c r="B72" s="152">
        <v>24060000</v>
      </c>
      <c r="C72" s="113" t="s">
        <v>170</v>
      </c>
      <c r="D72" s="106">
        <f>D73</f>
        <v>398000</v>
      </c>
      <c r="E72" s="106">
        <f>E73</f>
        <v>398043.09</v>
      </c>
      <c r="F72" s="106">
        <f t="shared" si="3"/>
        <v>43.09000000002561</v>
      </c>
      <c r="G72" s="151">
        <f t="shared" si="2"/>
        <v>100.01082663316583</v>
      </c>
    </row>
    <row r="73" spans="1:7" s="72" customFormat="1" ht="15.75">
      <c r="A73" s="73" t="s">
        <v>107</v>
      </c>
      <c r="B73" s="146" t="s">
        <v>169</v>
      </c>
      <c r="C73" s="114" t="s">
        <v>170</v>
      </c>
      <c r="D73" s="106">
        <v>398000</v>
      </c>
      <c r="E73" s="106">
        <v>398043.09</v>
      </c>
      <c r="F73" s="106">
        <f t="shared" si="3"/>
        <v>43.09000000002561</v>
      </c>
      <c r="G73" s="151">
        <f t="shared" si="2"/>
        <v>100.01082663316583</v>
      </c>
    </row>
    <row r="74" spans="1:7" s="72" customFormat="1" ht="15.75">
      <c r="A74" s="73"/>
      <c r="B74" s="141">
        <v>40000000</v>
      </c>
      <c r="C74" s="98" t="s">
        <v>210</v>
      </c>
      <c r="D74" s="116">
        <f>D75</f>
        <v>57213429</v>
      </c>
      <c r="E74" s="116">
        <f>E75</f>
        <v>57063809.8</v>
      </c>
      <c r="F74" s="116">
        <f t="shared" si="3"/>
        <v>-149619.20000000298</v>
      </c>
      <c r="G74" s="153">
        <f t="shared" si="2"/>
        <v>99.73848936759235</v>
      </c>
    </row>
    <row r="75" spans="1:7" s="72" customFormat="1" ht="15.75">
      <c r="A75" s="73"/>
      <c r="B75" s="148">
        <v>41000000</v>
      </c>
      <c r="C75" s="109" t="s">
        <v>211</v>
      </c>
      <c r="D75" s="106">
        <f>D76+D79+D81+D85</f>
        <v>57213429</v>
      </c>
      <c r="E75" s="106">
        <f>E76+E79+E81+E85</f>
        <v>57063809.8</v>
      </c>
      <c r="F75" s="106">
        <f t="shared" si="3"/>
        <v>-149619.20000000298</v>
      </c>
      <c r="G75" s="151">
        <f t="shared" si="2"/>
        <v>99.73848936759235</v>
      </c>
    </row>
    <row r="76" spans="1:7" s="72" customFormat="1" ht="31.5">
      <c r="A76" s="73"/>
      <c r="B76" s="148">
        <v>41020000</v>
      </c>
      <c r="C76" s="109" t="s">
        <v>212</v>
      </c>
      <c r="D76" s="106">
        <f>D77+D78</f>
        <v>23748100</v>
      </c>
      <c r="E76" s="106">
        <f>E77+E78</f>
        <v>23748100</v>
      </c>
      <c r="F76" s="106">
        <f t="shared" si="3"/>
        <v>0</v>
      </c>
      <c r="G76" s="151">
        <f t="shared" si="2"/>
        <v>100</v>
      </c>
    </row>
    <row r="77" spans="1:7" s="72" customFormat="1" ht="15.75">
      <c r="A77" s="73" t="s">
        <v>114</v>
      </c>
      <c r="B77" s="155" t="s">
        <v>171</v>
      </c>
      <c r="C77" s="120" t="s">
        <v>172</v>
      </c>
      <c r="D77" s="106">
        <v>17749800</v>
      </c>
      <c r="E77" s="106">
        <v>17749800</v>
      </c>
      <c r="F77" s="106">
        <f t="shared" si="3"/>
        <v>0</v>
      </c>
      <c r="G77" s="151">
        <f t="shared" si="2"/>
        <v>100</v>
      </c>
    </row>
    <row r="78" spans="1:7" s="72" customFormat="1" ht="168.75">
      <c r="A78" s="73"/>
      <c r="B78" s="156">
        <v>41021400</v>
      </c>
      <c r="C78" s="157" t="s">
        <v>250</v>
      </c>
      <c r="D78" s="106">
        <v>5998300</v>
      </c>
      <c r="E78" s="106">
        <v>5998300</v>
      </c>
      <c r="F78" s="106">
        <f t="shared" si="3"/>
        <v>0</v>
      </c>
      <c r="G78" s="151">
        <f t="shared" si="2"/>
        <v>100</v>
      </c>
    </row>
    <row r="79" spans="1:7" s="72" customFormat="1" ht="31.5">
      <c r="A79" s="73"/>
      <c r="B79" s="152">
        <v>41030000</v>
      </c>
      <c r="C79" s="113" t="s">
        <v>213</v>
      </c>
      <c r="D79" s="106">
        <f>D80</f>
        <v>31828200</v>
      </c>
      <c r="E79" s="106">
        <f>E80</f>
        <v>31828200</v>
      </c>
      <c r="F79" s="106">
        <f t="shared" si="3"/>
        <v>0</v>
      </c>
      <c r="G79" s="151">
        <f t="shared" si="2"/>
        <v>100</v>
      </c>
    </row>
    <row r="80" spans="1:7" s="72" customFormat="1" ht="31.5">
      <c r="A80" s="73" t="s">
        <v>114</v>
      </c>
      <c r="B80" s="146" t="s">
        <v>173</v>
      </c>
      <c r="C80" s="107" t="s">
        <v>174</v>
      </c>
      <c r="D80" s="106">
        <v>31828200</v>
      </c>
      <c r="E80" s="106">
        <v>31828200</v>
      </c>
      <c r="F80" s="106">
        <f t="shared" si="3"/>
        <v>0</v>
      </c>
      <c r="G80" s="151">
        <f t="shared" si="2"/>
        <v>100</v>
      </c>
    </row>
    <row r="81" spans="1:7" s="72" customFormat="1" ht="31.5">
      <c r="A81" s="73"/>
      <c r="B81" s="152">
        <v>41040000</v>
      </c>
      <c r="C81" s="121" t="s">
        <v>214</v>
      </c>
      <c r="D81" s="106">
        <f>D82+D84+D83</f>
        <v>1388826</v>
      </c>
      <c r="E81" s="106">
        <f>E82+E84+E83</f>
        <v>1388826</v>
      </c>
      <c r="F81" s="106">
        <f t="shared" si="3"/>
        <v>0</v>
      </c>
      <c r="G81" s="151">
        <f t="shared" si="2"/>
        <v>100</v>
      </c>
    </row>
    <row r="82" spans="1:7" s="72" customFormat="1" ht="78.75">
      <c r="A82" s="73" t="s">
        <v>114</v>
      </c>
      <c r="B82" s="146" t="s">
        <v>175</v>
      </c>
      <c r="C82" s="107" t="s">
        <v>176</v>
      </c>
      <c r="D82" s="106">
        <v>678600</v>
      </c>
      <c r="E82" s="106">
        <v>678600</v>
      </c>
      <c r="F82" s="106">
        <f t="shared" si="3"/>
        <v>0</v>
      </c>
      <c r="G82" s="151">
        <f t="shared" si="2"/>
        <v>100</v>
      </c>
    </row>
    <row r="83" spans="1:7" s="72" customFormat="1" ht="15.75">
      <c r="A83" s="73"/>
      <c r="B83" s="158">
        <v>41040400</v>
      </c>
      <c r="C83" s="159" t="s">
        <v>241</v>
      </c>
      <c r="D83" s="106">
        <v>710226</v>
      </c>
      <c r="E83" s="106">
        <v>710226</v>
      </c>
      <c r="F83" s="106">
        <f t="shared" si="3"/>
        <v>0</v>
      </c>
      <c r="G83" s="151">
        <f t="shared" si="2"/>
        <v>100</v>
      </c>
    </row>
    <row r="84" spans="1:7" s="72" customFormat="1" ht="126" hidden="1">
      <c r="A84" s="73" t="s">
        <v>114</v>
      </c>
      <c r="B84" s="146" t="s">
        <v>177</v>
      </c>
      <c r="C84" s="107" t="s">
        <v>181</v>
      </c>
      <c r="D84" s="106"/>
      <c r="E84" s="106"/>
      <c r="F84" s="106">
        <f t="shared" si="3"/>
        <v>0</v>
      </c>
      <c r="G84" s="151" t="e">
        <f t="shared" si="2"/>
        <v>#DIV/0!</v>
      </c>
    </row>
    <row r="85" spans="1:7" s="72" customFormat="1" ht="31.5">
      <c r="A85" s="73"/>
      <c r="B85" s="148">
        <v>41050000</v>
      </c>
      <c r="C85" s="109" t="s">
        <v>215</v>
      </c>
      <c r="D85" s="106">
        <f>D86+D87</f>
        <v>248303</v>
      </c>
      <c r="E85" s="106">
        <f>E86+E87</f>
        <v>98683.8</v>
      </c>
      <c r="F85" s="106">
        <f t="shared" si="3"/>
        <v>-149619.2</v>
      </c>
      <c r="G85" s="151">
        <f t="shared" si="2"/>
        <v>39.74329750345345</v>
      </c>
    </row>
    <row r="86" spans="1:7" s="72" customFormat="1" ht="65.25" customHeight="1">
      <c r="A86" s="73"/>
      <c r="B86" s="160">
        <v>41051200</v>
      </c>
      <c r="C86" s="161" t="s">
        <v>242</v>
      </c>
      <c r="D86" s="106">
        <v>58383</v>
      </c>
      <c r="E86" s="106">
        <v>58383</v>
      </c>
      <c r="F86" s="106">
        <f t="shared" si="3"/>
        <v>0</v>
      </c>
      <c r="G86" s="151">
        <f t="shared" si="2"/>
        <v>100</v>
      </c>
    </row>
    <row r="87" spans="1:7" s="72" customFormat="1" ht="15.75">
      <c r="A87" s="73" t="s">
        <v>114</v>
      </c>
      <c r="B87" s="146" t="s">
        <v>178</v>
      </c>
      <c r="C87" s="114" t="s">
        <v>83</v>
      </c>
      <c r="D87" s="106">
        <v>189920</v>
      </c>
      <c r="E87" s="106">
        <v>40300.8</v>
      </c>
      <c r="F87" s="106">
        <f t="shared" si="3"/>
        <v>-149619.2</v>
      </c>
      <c r="G87" s="151">
        <f t="shared" si="2"/>
        <v>21.21988205560236</v>
      </c>
    </row>
    <row r="88" spans="1:7" s="72" customFormat="1" ht="15.75">
      <c r="A88" s="73" t="s">
        <v>114</v>
      </c>
      <c r="B88" s="146" t="s">
        <v>179</v>
      </c>
      <c r="C88" s="122" t="s">
        <v>216</v>
      </c>
      <c r="D88" s="123">
        <f>D13+D56</f>
        <v>59351899</v>
      </c>
      <c r="E88" s="123">
        <f>E13+E56</f>
        <v>62852000.57</v>
      </c>
      <c r="F88" s="123">
        <f t="shared" si="3"/>
        <v>3500101.5700000003</v>
      </c>
      <c r="G88" s="162">
        <f t="shared" si="2"/>
        <v>105.89720232877468</v>
      </c>
    </row>
    <row r="89" spans="1:7" s="72" customFormat="1" ht="27.75" customHeight="1">
      <c r="A89" s="73" t="s">
        <v>114</v>
      </c>
      <c r="B89" s="146" t="s">
        <v>179</v>
      </c>
      <c r="C89" s="124" t="s">
        <v>185</v>
      </c>
      <c r="D89" s="125">
        <f>D74+D88</f>
        <v>116565328</v>
      </c>
      <c r="E89" s="125">
        <f>E74+E88</f>
        <v>119915810.37</v>
      </c>
      <c r="F89" s="125">
        <f t="shared" si="3"/>
        <v>3350482.370000005</v>
      </c>
      <c r="G89" s="163">
        <f t="shared" si="2"/>
        <v>102.87433873132498</v>
      </c>
    </row>
    <row r="90" spans="1:7" s="72" customFormat="1" ht="15.75">
      <c r="A90" s="74"/>
      <c r="B90" s="184" t="s">
        <v>229</v>
      </c>
      <c r="C90" s="185"/>
      <c r="D90" s="186"/>
      <c r="E90" s="186"/>
      <c r="F90" s="186"/>
      <c r="G90" s="187"/>
    </row>
    <row r="91" spans="1:7" s="72" customFormat="1" ht="15.75">
      <c r="A91" s="74"/>
      <c r="B91" s="143">
        <v>10000000</v>
      </c>
      <c r="C91" s="101" t="s">
        <v>189</v>
      </c>
      <c r="D91" s="126">
        <f>D92</f>
        <v>19990</v>
      </c>
      <c r="E91" s="126">
        <f>E92</f>
        <v>56898.46</v>
      </c>
      <c r="F91" s="126">
        <f>E91-D91</f>
        <v>36908.46</v>
      </c>
      <c r="G91" s="164">
        <f>E91/D92*100</f>
        <v>284.63461730865436</v>
      </c>
    </row>
    <row r="92" spans="1:7" s="72" customFormat="1" ht="15.75">
      <c r="A92" s="74"/>
      <c r="B92" s="165">
        <v>19010000</v>
      </c>
      <c r="C92" s="127" t="s">
        <v>230</v>
      </c>
      <c r="D92" s="119">
        <f>D93+D94</f>
        <v>19990</v>
      </c>
      <c r="E92" s="119">
        <f>E93+E94</f>
        <v>56898.46</v>
      </c>
      <c r="F92" s="119">
        <f>E92-D92</f>
        <v>36908.46</v>
      </c>
      <c r="G92" s="166">
        <f>E92/D92*100</f>
        <v>284.63461730865436</v>
      </c>
    </row>
    <row r="93" spans="2:7" s="72" customFormat="1" ht="78.75">
      <c r="B93" s="146" t="s">
        <v>217</v>
      </c>
      <c r="C93" s="107" t="s">
        <v>218</v>
      </c>
      <c r="D93" s="104">
        <v>6990</v>
      </c>
      <c r="E93" s="104">
        <v>25594.44</v>
      </c>
      <c r="F93" s="119">
        <f>E93-D93</f>
        <v>18604.44</v>
      </c>
      <c r="G93" s="166">
        <f aca="true" t="shared" si="4" ref="G93:G109">E93/D93*100</f>
        <v>366.1579399141631</v>
      </c>
    </row>
    <row r="94" spans="2:7" s="72" customFormat="1" ht="63">
      <c r="B94" s="146" t="s">
        <v>219</v>
      </c>
      <c r="C94" s="107" t="s">
        <v>220</v>
      </c>
      <c r="D94" s="106">
        <v>13000</v>
      </c>
      <c r="E94" s="106">
        <v>31304.02</v>
      </c>
      <c r="F94" s="119">
        <f>E94-D94</f>
        <v>18304.02</v>
      </c>
      <c r="G94" s="166">
        <f t="shared" si="4"/>
        <v>240.80015384615385</v>
      </c>
    </row>
    <row r="95" spans="2:7" s="72" customFormat="1" ht="15.75">
      <c r="B95" s="154">
        <v>20000000</v>
      </c>
      <c r="C95" s="117" t="s">
        <v>203</v>
      </c>
      <c r="D95" s="106">
        <f>D96</f>
        <v>4614122.97</v>
      </c>
      <c r="E95" s="106">
        <f>E96</f>
        <v>4614122.97</v>
      </c>
      <c r="F95" s="119">
        <f aca="true" t="shared" si="5" ref="F95:F106">E95-D95</f>
        <v>0</v>
      </c>
      <c r="G95" s="166">
        <f t="shared" si="4"/>
        <v>100</v>
      </c>
    </row>
    <row r="96" spans="2:7" s="72" customFormat="1" ht="15.75">
      <c r="B96" s="167">
        <v>25000000</v>
      </c>
      <c r="C96" s="128" t="s">
        <v>231</v>
      </c>
      <c r="D96" s="106">
        <f>D97+D100</f>
        <v>4614122.97</v>
      </c>
      <c r="E96" s="106">
        <f>E97+E100</f>
        <v>4614122.97</v>
      </c>
      <c r="F96" s="119">
        <f t="shared" si="5"/>
        <v>0</v>
      </c>
      <c r="G96" s="166">
        <f t="shared" si="4"/>
        <v>100</v>
      </c>
    </row>
    <row r="97" spans="2:7" s="72" customFormat="1" ht="47.25">
      <c r="B97" s="168">
        <v>25010000</v>
      </c>
      <c r="C97" s="129" t="s">
        <v>232</v>
      </c>
      <c r="D97" s="106">
        <f>D98+D99</f>
        <v>133643.7</v>
      </c>
      <c r="E97" s="106">
        <f>E98+E99</f>
        <v>133643.7</v>
      </c>
      <c r="F97" s="119">
        <f t="shared" si="5"/>
        <v>0</v>
      </c>
      <c r="G97" s="166">
        <f t="shared" si="4"/>
        <v>100</v>
      </c>
    </row>
    <row r="98" spans="2:7" s="72" customFormat="1" ht="31.5">
      <c r="B98" s="146" t="s">
        <v>221</v>
      </c>
      <c r="C98" s="107" t="s">
        <v>222</v>
      </c>
      <c r="D98" s="106">
        <v>66074.9</v>
      </c>
      <c r="E98" s="106">
        <v>66074.9</v>
      </c>
      <c r="F98" s="119">
        <f t="shared" si="5"/>
        <v>0</v>
      </c>
      <c r="G98" s="166">
        <f t="shared" si="4"/>
        <v>100</v>
      </c>
    </row>
    <row r="99" spans="2:7" s="72" customFormat="1" ht="31.5">
      <c r="B99" s="146" t="s">
        <v>223</v>
      </c>
      <c r="C99" s="107" t="s">
        <v>224</v>
      </c>
      <c r="D99" s="106">
        <v>67568.8</v>
      </c>
      <c r="E99" s="106">
        <v>67568.8</v>
      </c>
      <c r="F99" s="119">
        <f t="shared" si="5"/>
        <v>0</v>
      </c>
      <c r="G99" s="166">
        <f t="shared" si="4"/>
        <v>100</v>
      </c>
    </row>
    <row r="100" spans="2:7" s="72" customFormat="1" ht="31.5">
      <c r="B100" s="168">
        <v>25020000</v>
      </c>
      <c r="C100" s="129" t="s">
        <v>233</v>
      </c>
      <c r="D100" s="106">
        <f>D101+D102</f>
        <v>4480479.27</v>
      </c>
      <c r="E100" s="106">
        <f>E101+E102</f>
        <v>4480479.27</v>
      </c>
      <c r="F100" s="119">
        <f t="shared" si="5"/>
        <v>0</v>
      </c>
      <c r="G100" s="166">
        <f t="shared" si="4"/>
        <v>100</v>
      </c>
    </row>
    <row r="101" spans="2:7" s="72" customFormat="1" ht="15.75">
      <c r="B101" s="146" t="s">
        <v>225</v>
      </c>
      <c r="C101" s="114" t="s">
        <v>226</v>
      </c>
      <c r="D101" s="106">
        <v>2332964.8</v>
      </c>
      <c r="E101" s="106">
        <v>2332964.8</v>
      </c>
      <c r="F101" s="119">
        <f t="shared" si="5"/>
        <v>0</v>
      </c>
      <c r="G101" s="166">
        <f t="shared" si="4"/>
        <v>100</v>
      </c>
    </row>
    <row r="102" spans="2:7" s="72" customFormat="1" ht="141.75">
      <c r="B102" s="146" t="s">
        <v>227</v>
      </c>
      <c r="C102" s="107" t="s">
        <v>228</v>
      </c>
      <c r="D102" s="106">
        <v>2147514.47</v>
      </c>
      <c r="E102" s="106">
        <v>2147514.47</v>
      </c>
      <c r="F102" s="119">
        <f t="shared" si="5"/>
        <v>0</v>
      </c>
      <c r="G102" s="166">
        <f t="shared" si="4"/>
        <v>100</v>
      </c>
    </row>
    <row r="103" spans="2:7" s="72" customFormat="1" ht="31.5">
      <c r="B103" s="169">
        <v>41050000</v>
      </c>
      <c r="C103" s="130" t="s">
        <v>215</v>
      </c>
      <c r="D103" s="131">
        <f>D105</f>
        <v>2090000</v>
      </c>
      <c r="E103" s="132">
        <f>E105</f>
        <v>477092</v>
      </c>
      <c r="F103" s="119">
        <f t="shared" si="5"/>
        <v>-1612908</v>
      </c>
      <c r="G103" s="166">
        <f t="shared" si="4"/>
        <v>22.827368421052633</v>
      </c>
    </row>
    <row r="104" spans="2:7" s="72" customFormat="1" ht="35.25" customHeight="1">
      <c r="B104" s="170">
        <v>41053400</v>
      </c>
      <c r="C104" s="133" t="s">
        <v>269</v>
      </c>
      <c r="D104" s="119">
        <v>2300000</v>
      </c>
      <c r="E104" s="134"/>
      <c r="F104" s="119">
        <f t="shared" si="5"/>
        <v>-2300000</v>
      </c>
      <c r="G104" s="166"/>
    </row>
    <row r="105" spans="2:7" s="72" customFormat="1" ht="15.75">
      <c r="B105" s="145" t="s">
        <v>178</v>
      </c>
      <c r="C105" s="135" t="s">
        <v>83</v>
      </c>
      <c r="D105" s="104">
        <v>2090000</v>
      </c>
      <c r="E105" s="136">
        <v>477092</v>
      </c>
      <c r="F105" s="119">
        <f t="shared" si="5"/>
        <v>-1612908</v>
      </c>
      <c r="G105" s="166">
        <f t="shared" si="4"/>
        <v>22.827368421052633</v>
      </c>
    </row>
    <row r="106" spans="2:7" s="72" customFormat="1" ht="63">
      <c r="B106" s="171">
        <v>50110000</v>
      </c>
      <c r="C106" s="108" t="s">
        <v>270</v>
      </c>
      <c r="D106" s="104"/>
      <c r="E106" s="136">
        <v>150000</v>
      </c>
      <c r="F106" s="119">
        <f t="shared" si="5"/>
        <v>150000</v>
      </c>
      <c r="G106" s="166"/>
    </row>
    <row r="107" spans="2:7" s="72" customFormat="1" ht="15.75">
      <c r="B107" s="146" t="s">
        <v>179</v>
      </c>
      <c r="C107" s="122" t="s">
        <v>234</v>
      </c>
      <c r="D107" s="123">
        <f>D91+D95</f>
        <v>4634112.97</v>
      </c>
      <c r="E107" s="123">
        <f>E91+E95</f>
        <v>4671021.43</v>
      </c>
      <c r="F107" s="137">
        <f>E107-D107</f>
        <v>36908.45999999996</v>
      </c>
      <c r="G107" s="172">
        <f t="shared" si="4"/>
        <v>100.79645145120404</v>
      </c>
    </row>
    <row r="108" spans="2:7" s="72" customFormat="1" ht="15.75">
      <c r="B108" s="173" t="s">
        <v>179</v>
      </c>
      <c r="C108" s="138" t="s">
        <v>235</v>
      </c>
      <c r="D108" s="139">
        <f>D91+D95+D103</f>
        <v>6724112.97</v>
      </c>
      <c r="E108" s="139">
        <f>E91+E95+E103+E106</f>
        <v>5298113.43</v>
      </c>
      <c r="F108" s="140">
        <f>E108-D108</f>
        <v>-1425999.54</v>
      </c>
      <c r="G108" s="174">
        <f t="shared" si="4"/>
        <v>78.79274862926641</v>
      </c>
    </row>
    <row r="109" spans="2:7" s="72" customFormat="1" ht="32.25" customHeight="1" thickBot="1">
      <c r="B109" s="178" t="s">
        <v>236</v>
      </c>
      <c r="C109" s="179"/>
      <c r="D109" s="175">
        <f>D89+D108</f>
        <v>123289440.97</v>
      </c>
      <c r="E109" s="175">
        <f>E89+E108</f>
        <v>125213923.80000001</v>
      </c>
      <c r="F109" s="176">
        <f>E109-D109</f>
        <v>1924482.830000013</v>
      </c>
      <c r="G109" s="177">
        <f t="shared" si="4"/>
        <v>101.56094699988809</v>
      </c>
    </row>
    <row r="111" spans="3:4" ht="15.75">
      <c r="C111" s="16"/>
      <c r="D111" s="16"/>
    </row>
    <row r="112" spans="3:6" ht="15">
      <c r="C112" s="6" t="s">
        <v>94</v>
      </c>
      <c r="D112" s="6"/>
      <c r="F112" s="7" t="s">
        <v>95</v>
      </c>
    </row>
    <row r="113" spans="3:4" ht="12.75">
      <c r="C113" s="20"/>
      <c r="D113" s="20"/>
    </row>
  </sheetData>
  <sheetProtection/>
  <mergeCells count="4">
    <mergeCell ref="B109:C109"/>
    <mergeCell ref="B12:G12"/>
    <mergeCell ref="B7:G7"/>
    <mergeCell ref="B90:G90"/>
  </mergeCells>
  <printOptions horizontalCentered="1"/>
  <pageMargins left="0.5905511811023623" right="0.1968503937007874" top="0.3937007874015748" bottom="0.3937007874015748" header="0.5118110236220472" footer="0.5118110236220472"/>
  <pageSetup fitToHeight="4" fitToWidth="1"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110"/>
  <sheetViews>
    <sheetView showZeros="0" tabSelected="1" zoomScale="145" zoomScaleNormal="145" zoomScalePageLayoutView="0" workbookViewId="0" topLeftCell="B1">
      <selection activeCell="J8" sqref="J8"/>
    </sheetView>
  </sheetViews>
  <sheetFormatPr defaultColWidth="9.140625" defaultRowHeight="12.75"/>
  <cols>
    <col min="1" max="1" width="8.8515625" style="0" hidden="1" customWidth="1"/>
    <col min="2" max="2" width="8.421875" style="0" customWidth="1"/>
    <col min="3" max="3" width="29.8515625" style="0" customWidth="1"/>
    <col min="4" max="4" width="15.140625" style="0" customWidth="1"/>
    <col min="5" max="5" width="15.8515625" style="0" customWidth="1"/>
    <col min="6" max="6" width="10.7109375" style="0" customWidth="1"/>
    <col min="7" max="7" width="13.7109375" style="0" customWidth="1"/>
    <col min="8" max="9" width="8.8515625" style="0" hidden="1" customWidth="1"/>
  </cols>
  <sheetData>
    <row r="1" spans="4:6" ht="12.75">
      <c r="D1" s="208" t="s">
        <v>245</v>
      </c>
      <c r="E1" s="208"/>
      <c r="F1" s="208"/>
    </row>
    <row r="2" spans="4:6" ht="12.75">
      <c r="D2" s="21"/>
      <c r="E2" s="40" t="s">
        <v>271</v>
      </c>
      <c r="F2" s="22"/>
    </row>
    <row r="3" spans="4:6" ht="12.75">
      <c r="D3" s="22"/>
      <c r="E3" s="40" t="s">
        <v>272</v>
      </c>
      <c r="F3" s="22"/>
    </row>
    <row r="4" ht="12.75">
      <c r="E4" s="40" t="s">
        <v>88</v>
      </c>
    </row>
    <row r="5" ht="12.75">
      <c r="E5" s="2" t="s">
        <v>238</v>
      </c>
    </row>
    <row r="6" ht="12.75">
      <c r="E6" s="2" t="s">
        <v>257</v>
      </c>
    </row>
    <row r="8" spans="1:8" ht="34.5" customHeight="1">
      <c r="A8" s="1"/>
      <c r="B8" s="209" t="s">
        <v>259</v>
      </c>
      <c r="C8" s="209"/>
      <c r="D8" s="209"/>
      <c r="E8" s="209"/>
      <c r="F8" s="209"/>
      <c r="G8" s="209"/>
      <c r="H8" s="1"/>
    </row>
    <row r="9" spans="1:8" ht="4.5" customHeight="1">
      <c r="A9" s="1"/>
      <c r="B9" s="210"/>
      <c r="C9" s="210"/>
      <c r="D9" s="210"/>
      <c r="E9" s="210"/>
      <c r="F9" s="210"/>
      <c r="G9" s="210"/>
      <c r="H9" s="1"/>
    </row>
    <row r="10" spans="1:8" ht="12" customHeight="1" thickBot="1">
      <c r="A10" s="1"/>
      <c r="B10" s="211"/>
      <c r="C10" s="211"/>
      <c r="D10" s="1"/>
      <c r="E10" s="1"/>
      <c r="F10" s="1"/>
      <c r="G10" s="5" t="s">
        <v>0</v>
      </c>
      <c r="H10" s="1"/>
    </row>
    <row r="11" spans="1:8" ht="13.5" customHeight="1">
      <c r="A11" s="1"/>
      <c r="B11" s="194" t="s">
        <v>1</v>
      </c>
      <c r="C11" s="188" t="s">
        <v>2</v>
      </c>
      <c r="D11" s="188" t="s">
        <v>260</v>
      </c>
      <c r="E11" s="188" t="s">
        <v>256</v>
      </c>
      <c r="F11" s="188" t="s">
        <v>87</v>
      </c>
      <c r="G11" s="190" t="s">
        <v>86</v>
      </c>
      <c r="H11" s="1"/>
    </row>
    <row r="12" spans="1:8" ht="29.25" customHeight="1" thickBot="1">
      <c r="A12" s="1"/>
      <c r="B12" s="205"/>
      <c r="C12" s="200"/>
      <c r="D12" s="200"/>
      <c r="E12" s="200"/>
      <c r="F12" s="200"/>
      <c r="G12" s="201"/>
      <c r="H12" s="1"/>
    </row>
    <row r="13" spans="1:8" ht="26.25" customHeight="1">
      <c r="A13" s="1"/>
      <c r="B13" s="202" t="s">
        <v>89</v>
      </c>
      <c r="C13" s="203"/>
      <c r="D13" s="203"/>
      <c r="E13" s="203"/>
      <c r="F13" s="203"/>
      <c r="G13" s="204"/>
      <c r="H13" s="1"/>
    </row>
    <row r="14" spans="1:8" ht="29.25" customHeight="1">
      <c r="A14" s="1"/>
      <c r="B14" s="45" t="s">
        <v>3</v>
      </c>
      <c r="C14" s="57" t="s">
        <v>4</v>
      </c>
      <c r="D14" s="81">
        <v>39768778</v>
      </c>
      <c r="E14" s="81">
        <v>33880761.84</v>
      </c>
      <c r="F14" s="42">
        <f>E14/D14*100</f>
        <v>85.19437494408302</v>
      </c>
      <c r="G14" s="43">
        <f>E14-D14</f>
        <v>-5888016.159999996</v>
      </c>
      <c r="H14" s="1"/>
    </row>
    <row r="15" spans="1:8" ht="15" customHeight="1">
      <c r="A15" s="1"/>
      <c r="B15" s="46" t="s">
        <v>5</v>
      </c>
      <c r="C15" s="58" t="s">
        <v>6</v>
      </c>
      <c r="D15" s="79">
        <v>14837808</v>
      </c>
      <c r="E15" s="79">
        <v>13147230.3</v>
      </c>
      <c r="F15" s="27">
        <f aca="true" t="shared" si="0" ref="F15:F66">E15/D15*100</f>
        <v>88.60628402793729</v>
      </c>
      <c r="G15" s="24">
        <f>E15-D15</f>
        <v>-1690577.6999999993</v>
      </c>
      <c r="H15" s="1"/>
    </row>
    <row r="16" spans="1:8" ht="67.5">
      <c r="A16" s="1"/>
      <c r="B16" s="44" t="s">
        <v>7</v>
      </c>
      <c r="C16" s="59" t="s">
        <v>8</v>
      </c>
      <c r="D16" s="77">
        <v>14837808</v>
      </c>
      <c r="E16" s="77">
        <v>13147230.3</v>
      </c>
      <c r="F16" s="29">
        <f t="shared" si="0"/>
        <v>88.60628402793729</v>
      </c>
      <c r="G16" s="56">
        <f aca="true" t="shared" si="1" ref="G16:G66">E16-D16</f>
        <v>-1690577.6999999993</v>
      </c>
      <c r="H16" s="1"/>
    </row>
    <row r="17" spans="1:8" ht="12.75">
      <c r="A17" s="1"/>
      <c r="B17" s="46" t="s">
        <v>9</v>
      </c>
      <c r="C17" s="58" t="s">
        <v>10</v>
      </c>
      <c r="D17" s="79">
        <v>3702187</v>
      </c>
      <c r="E17" s="79">
        <v>2546694.31</v>
      </c>
      <c r="F17" s="27">
        <f t="shared" si="0"/>
        <v>68.78891611903991</v>
      </c>
      <c r="G17" s="24">
        <f t="shared" si="1"/>
        <v>-1155492.69</v>
      </c>
      <c r="H17" s="1"/>
    </row>
    <row r="18" spans="1:8" ht="22.5">
      <c r="A18" s="1"/>
      <c r="B18" s="44" t="s">
        <v>11</v>
      </c>
      <c r="C18" s="59" t="s">
        <v>12</v>
      </c>
      <c r="D18" s="77">
        <v>1956963</v>
      </c>
      <c r="E18" s="77">
        <v>1673070.55</v>
      </c>
      <c r="F18" s="29">
        <f t="shared" si="0"/>
        <v>85.49321320842552</v>
      </c>
      <c r="G18" s="56">
        <f t="shared" si="1"/>
        <v>-283892.44999999995</v>
      </c>
      <c r="H18" s="1"/>
    </row>
    <row r="19" spans="1:8" ht="45">
      <c r="A19" s="1"/>
      <c r="B19" s="44" t="s">
        <v>13</v>
      </c>
      <c r="C19" s="59" t="s">
        <v>14</v>
      </c>
      <c r="D19" s="77">
        <v>1673724</v>
      </c>
      <c r="E19" s="77">
        <v>873623.76</v>
      </c>
      <c r="F19" s="29">
        <f t="shared" si="0"/>
        <v>52.19640514206644</v>
      </c>
      <c r="G19" s="56">
        <f t="shared" si="1"/>
        <v>-800100.24</v>
      </c>
      <c r="H19" s="1"/>
    </row>
    <row r="20" spans="1:8" ht="22.5">
      <c r="A20" s="1"/>
      <c r="B20" s="44" t="s">
        <v>246</v>
      </c>
      <c r="C20" s="59" t="s">
        <v>247</v>
      </c>
      <c r="D20" s="77">
        <v>71500</v>
      </c>
      <c r="E20" s="77">
        <v>0</v>
      </c>
      <c r="F20" s="29"/>
      <c r="G20" s="56">
        <f t="shared" si="1"/>
        <v>-71500</v>
      </c>
      <c r="H20" s="1"/>
    </row>
    <row r="21" spans="1:8" ht="22.5">
      <c r="A21" s="1"/>
      <c r="B21" s="46" t="s">
        <v>15</v>
      </c>
      <c r="C21" s="58" t="s">
        <v>16</v>
      </c>
      <c r="D21" s="79">
        <v>6041451</v>
      </c>
      <c r="E21" s="79">
        <v>4671496.15</v>
      </c>
      <c r="F21" s="27">
        <f t="shared" si="0"/>
        <v>77.32407578907782</v>
      </c>
      <c r="G21" s="24">
        <f t="shared" si="1"/>
        <v>-1369954.8499999996</v>
      </c>
      <c r="H21" s="1"/>
    </row>
    <row r="22" spans="1:8" ht="22.5">
      <c r="A22" s="1"/>
      <c r="B22" s="44" t="s">
        <v>17</v>
      </c>
      <c r="C22" s="59" t="s">
        <v>18</v>
      </c>
      <c r="D22" s="77">
        <v>12000</v>
      </c>
      <c r="E22" s="77">
        <v>5607.96</v>
      </c>
      <c r="F22" s="29">
        <f t="shared" si="0"/>
        <v>46.733000000000004</v>
      </c>
      <c r="G22" s="56">
        <f t="shared" si="1"/>
        <v>-6392.04</v>
      </c>
      <c r="H22" s="1"/>
    </row>
    <row r="23" spans="1:8" ht="33.75">
      <c r="A23" s="1"/>
      <c r="B23" s="44" t="s">
        <v>19</v>
      </c>
      <c r="C23" s="59" t="s">
        <v>20</v>
      </c>
      <c r="D23" s="77">
        <v>555094</v>
      </c>
      <c r="E23" s="77">
        <v>458432.09</v>
      </c>
      <c r="F23" s="29">
        <f t="shared" si="0"/>
        <v>82.5863889719579</v>
      </c>
      <c r="G23" s="56">
        <f t="shared" si="1"/>
        <v>-96661.90999999997</v>
      </c>
      <c r="H23" s="1"/>
    </row>
    <row r="24" spans="1:8" ht="56.25">
      <c r="A24" s="1"/>
      <c r="B24" s="44" t="s">
        <v>21</v>
      </c>
      <c r="C24" s="59" t="s">
        <v>22</v>
      </c>
      <c r="D24" s="77">
        <v>3475537</v>
      </c>
      <c r="E24" s="77">
        <v>3032392.49</v>
      </c>
      <c r="F24" s="29">
        <f t="shared" si="0"/>
        <v>87.24961034798365</v>
      </c>
      <c r="G24" s="56">
        <f t="shared" si="1"/>
        <v>-443144.5099999998</v>
      </c>
      <c r="H24" s="1"/>
    </row>
    <row r="25" spans="1:8" ht="78.75">
      <c r="A25" s="1"/>
      <c r="B25" s="44" t="s">
        <v>23</v>
      </c>
      <c r="C25" s="59" t="s">
        <v>24</v>
      </c>
      <c r="D25" s="77">
        <v>454000</v>
      </c>
      <c r="E25" s="77">
        <v>415020.81</v>
      </c>
      <c r="F25" s="29">
        <f t="shared" si="0"/>
        <v>91.41427533039648</v>
      </c>
      <c r="G25" s="56">
        <f t="shared" si="1"/>
        <v>-38979.19</v>
      </c>
      <c r="H25" s="1"/>
    </row>
    <row r="26" spans="1:8" ht="22.5">
      <c r="A26" s="1"/>
      <c r="B26" s="44" t="s">
        <v>25</v>
      </c>
      <c r="C26" s="59" t="s">
        <v>26</v>
      </c>
      <c r="D26" s="77">
        <v>154900</v>
      </c>
      <c r="E26" s="77">
        <v>0</v>
      </c>
      <c r="F26" s="29">
        <f t="shared" si="0"/>
        <v>0</v>
      </c>
      <c r="G26" s="56">
        <f t="shared" si="1"/>
        <v>-154900</v>
      </c>
      <c r="H26" s="1"/>
    </row>
    <row r="27" spans="1:8" ht="22.5">
      <c r="A27" s="1"/>
      <c r="B27" s="44" t="s">
        <v>27</v>
      </c>
      <c r="C27" s="59" t="s">
        <v>28</v>
      </c>
      <c r="D27" s="77">
        <v>1389920</v>
      </c>
      <c r="E27" s="77">
        <v>760042.8</v>
      </c>
      <c r="F27" s="29">
        <f t="shared" si="0"/>
        <v>54.68248532289629</v>
      </c>
      <c r="G27" s="56">
        <f t="shared" si="1"/>
        <v>-629877.2</v>
      </c>
      <c r="H27" s="1"/>
    </row>
    <row r="28" spans="1:8" ht="22.5">
      <c r="A28" s="1"/>
      <c r="B28" s="46" t="s">
        <v>29</v>
      </c>
      <c r="C28" s="58" t="s">
        <v>30</v>
      </c>
      <c r="D28" s="79">
        <v>9704738</v>
      </c>
      <c r="E28" s="79">
        <v>9321702.77</v>
      </c>
      <c r="F28" s="27">
        <f t="shared" si="0"/>
        <v>96.05311106801646</v>
      </c>
      <c r="G28" s="24">
        <f t="shared" si="1"/>
        <v>-383035.23000000045</v>
      </c>
      <c r="H28" s="1"/>
    </row>
    <row r="29" spans="1:8" ht="33.75">
      <c r="A29" s="1"/>
      <c r="B29" s="44" t="s">
        <v>31</v>
      </c>
      <c r="C29" s="59" t="s">
        <v>32</v>
      </c>
      <c r="D29" s="77">
        <v>70000</v>
      </c>
      <c r="E29" s="77">
        <v>0</v>
      </c>
      <c r="F29" s="29">
        <f t="shared" si="0"/>
        <v>0</v>
      </c>
      <c r="G29" s="56">
        <f t="shared" si="1"/>
        <v>-70000</v>
      </c>
      <c r="H29" s="1"/>
    </row>
    <row r="30" spans="1:8" ht="45">
      <c r="A30" s="1"/>
      <c r="B30" s="44" t="s">
        <v>33</v>
      </c>
      <c r="C30" s="59" t="s">
        <v>34</v>
      </c>
      <c r="D30" s="77">
        <v>565554</v>
      </c>
      <c r="E30" s="77">
        <v>540511.8</v>
      </c>
      <c r="F30" s="29">
        <f t="shared" si="0"/>
        <v>95.57209391145673</v>
      </c>
      <c r="G30" s="56">
        <f t="shared" si="1"/>
        <v>-25042.199999999953</v>
      </c>
      <c r="H30" s="1"/>
    </row>
    <row r="31" spans="1:8" ht="22.5">
      <c r="A31" s="1"/>
      <c r="B31" s="44" t="s">
        <v>35</v>
      </c>
      <c r="C31" s="59" t="s">
        <v>36</v>
      </c>
      <c r="D31" s="77">
        <v>9069184</v>
      </c>
      <c r="E31" s="77">
        <v>8781190.969999999</v>
      </c>
      <c r="F31" s="29">
        <f t="shared" si="0"/>
        <v>96.82448795834333</v>
      </c>
      <c r="G31" s="56">
        <f t="shared" si="1"/>
        <v>-287993.0300000012</v>
      </c>
      <c r="H31" s="1"/>
    </row>
    <row r="32" spans="1:8" ht="12.75">
      <c r="A32" s="1"/>
      <c r="B32" s="46" t="s">
        <v>37</v>
      </c>
      <c r="C32" s="58" t="s">
        <v>38</v>
      </c>
      <c r="D32" s="79">
        <v>5302594</v>
      </c>
      <c r="E32" s="79">
        <v>4161801.31</v>
      </c>
      <c r="F32" s="27">
        <f t="shared" si="0"/>
        <v>78.48613923675846</v>
      </c>
      <c r="G32" s="24">
        <f t="shared" si="1"/>
        <v>-1140792.69</v>
      </c>
      <c r="H32" s="1"/>
    </row>
    <row r="33" spans="1:8" ht="12.75">
      <c r="A33" s="1"/>
      <c r="B33" s="44" t="s">
        <v>39</v>
      </c>
      <c r="C33" s="59" t="s">
        <v>40</v>
      </c>
      <c r="D33" s="77">
        <v>120000</v>
      </c>
      <c r="E33" s="77">
        <v>46096.64</v>
      </c>
      <c r="F33" s="29">
        <f t="shared" si="0"/>
        <v>38.41386666666667</v>
      </c>
      <c r="G33" s="56">
        <f t="shared" si="1"/>
        <v>-73903.36</v>
      </c>
      <c r="H33" s="1"/>
    </row>
    <row r="34" spans="1:8" ht="33.75">
      <c r="A34" s="1"/>
      <c r="B34" s="44" t="s">
        <v>41</v>
      </c>
      <c r="C34" s="59" t="s">
        <v>42</v>
      </c>
      <c r="D34" s="77">
        <v>188865</v>
      </c>
      <c r="E34" s="77">
        <v>188486.67</v>
      </c>
      <c r="F34" s="29">
        <f>E34/D34*100</f>
        <v>99.7996823127631</v>
      </c>
      <c r="G34" s="56">
        <f>E34-D34</f>
        <v>-378.3299999999872</v>
      </c>
      <c r="H34" s="1"/>
    </row>
    <row r="35" spans="1:8" ht="45">
      <c r="A35" s="1"/>
      <c r="B35" s="44" t="s">
        <v>43</v>
      </c>
      <c r="C35" s="59" t="s">
        <v>44</v>
      </c>
      <c r="D35" s="77">
        <v>4972729</v>
      </c>
      <c r="E35" s="77">
        <v>3906218.5</v>
      </c>
      <c r="F35" s="29">
        <f>E35/D35*100</f>
        <v>78.55281275130818</v>
      </c>
      <c r="G35" s="56">
        <f>E35-D35</f>
        <v>-1066510.5</v>
      </c>
      <c r="H35" s="1"/>
    </row>
    <row r="36" spans="1:8" ht="22.5">
      <c r="A36" s="1"/>
      <c r="B36" s="44" t="s">
        <v>45</v>
      </c>
      <c r="C36" s="59" t="s">
        <v>46</v>
      </c>
      <c r="D36" s="77">
        <v>21000</v>
      </c>
      <c r="E36" s="77">
        <v>20999.5</v>
      </c>
      <c r="F36" s="29">
        <f>E36/D36*100</f>
        <v>99.99761904761904</v>
      </c>
      <c r="G36" s="56">
        <f>E36-D36</f>
        <v>-0.5</v>
      </c>
      <c r="H36" s="1"/>
    </row>
    <row r="37" spans="1:8" ht="12.75">
      <c r="A37" s="1"/>
      <c r="B37" s="46" t="s">
        <v>47</v>
      </c>
      <c r="C37" s="58" t="s">
        <v>48</v>
      </c>
      <c r="D37" s="79">
        <v>180000</v>
      </c>
      <c r="E37" s="79">
        <v>31837</v>
      </c>
      <c r="F37" s="27">
        <f t="shared" si="0"/>
        <v>17.68722222222222</v>
      </c>
      <c r="G37" s="24">
        <f t="shared" si="1"/>
        <v>-148163</v>
      </c>
      <c r="H37" s="1"/>
    </row>
    <row r="38" spans="1:8" s="20" customFormat="1" ht="29.25">
      <c r="A38" s="75"/>
      <c r="B38" s="76" t="s">
        <v>261</v>
      </c>
      <c r="C38" s="76" t="s">
        <v>262</v>
      </c>
      <c r="D38" s="77">
        <v>80000</v>
      </c>
      <c r="E38" s="77">
        <v>31837</v>
      </c>
      <c r="F38" s="29">
        <f>E38/D38*100</f>
        <v>39.79625</v>
      </c>
      <c r="G38" s="56">
        <f>E38-D38</f>
        <v>-48163</v>
      </c>
      <c r="H38" s="75"/>
    </row>
    <row r="39" spans="1:8" ht="22.5">
      <c r="A39" s="1"/>
      <c r="B39" s="44" t="s">
        <v>49</v>
      </c>
      <c r="C39" s="59" t="s">
        <v>50</v>
      </c>
      <c r="D39" s="77">
        <v>100000</v>
      </c>
      <c r="E39" s="77">
        <v>0</v>
      </c>
      <c r="F39" s="29">
        <f t="shared" si="0"/>
        <v>0</v>
      </c>
      <c r="G39" s="56">
        <f t="shared" si="1"/>
        <v>-100000</v>
      </c>
      <c r="H39" s="1"/>
    </row>
    <row r="40" spans="1:8" ht="56.25">
      <c r="A40" s="1"/>
      <c r="B40" s="45" t="s">
        <v>51</v>
      </c>
      <c r="C40" s="57" t="s">
        <v>239</v>
      </c>
      <c r="D40" s="81">
        <v>71064787</v>
      </c>
      <c r="E40" s="81">
        <v>55934834.66000001</v>
      </c>
      <c r="F40" s="42">
        <f t="shared" si="0"/>
        <v>78.70963527970612</v>
      </c>
      <c r="G40" s="43">
        <f t="shared" si="1"/>
        <v>-15129952.339999989</v>
      </c>
      <c r="H40" s="1"/>
    </row>
    <row r="41" spans="1:8" ht="12.75">
      <c r="A41" s="1"/>
      <c r="B41" s="46" t="s">
        <v>5</v>
      </c>
      <c r="C41" s="58" t="s">
        <v>6</v>
      </c>
      <c r="D41" s="79">
        <v>486827</v>
      </c>
      <c r="E41" s="79">
        <v>432801.78</v>
      </c>
      <c r="F41" s="27">
        <f t="shared" si="0"/>
        <v>88.902583463941</v>
      </c>
      <c r="G41" s="24">
        <f t="shared" si="1"/>
        <v>-54025.21999999997</v>
      </c>
      <c r="H41" s="1"/>
    </row>
    <row r="42" spans="1:8" ht="45">
      <c r="A42" s="1"/>
      <c r="B42" s="44" t="s">
        <v>52</v>
      </c>
      <c r="C42" s="59" t="s">
        <v>53</v>
      </c>
      <c r="D42" s="77">
        <v>486827</v>
      </c>
      <c r="E42" s="77">
        <v>432801.78</v>
      </c>
      <c r="F42" s="29">
        <f t="shared" si="0"/>
        <v>88.902583463941</v>
      </c>
      <c r="G42" s="56">
        <f t="shared" si="1"/>
        <v>-54025.21999999997</v>
      </c>
      <c r="H42" s="1"/>
    </row>
    <row r="43" spans="1:8" ht="12.75">
      <c r="A43" s="1"/>
      <c r="B43" s="46" t="s">
        <v>54</v>
      </c>
      <c r="C43" s="58" t="s">
        <v>55</v>
      </c>
      <c r="D43" s="79">
        <v>70577960</v>
      </c>
      <c r="E43" s="79">
        <v>55502032.88000001</v>
      </c>
      <c r="F43" s="27">
        <f t="shared" si="0"/>
        <v>78.63932717805957</v>
      </c>
      <c r="G43" s="24">
        <f t="shared" si="1"/>
        <v>-15075927.11999999</v>
      </c>
      <c r="H43" s="1"/>
    </row>
    <row r="44" spans="1:8" ht="12.75">
      <c r="A44" s="1"/>
      <c r="B44" s="44" t="s">
        <v>56</v>
      </c>
      <c r="C44" s="59" t="s">
        <v>57</v>
      </c>
      <c r="D44" s="77">
        <v>11237773</v>
      </c>
      <c r="E44" s="77">
        <v>8738685.959999999</v>
      </c>
      <c r="F44" s="29">
        <f t="shared" si="0"/>
        <v>77.76172343043412</v>
      </c>
      <c r="G44" s="56">
        <f t="shared" si="1"/>
        <v>-2499087.040000001</v>
      </c>
      <c r="H44" s="1"/>
    </row>
    <row r="45" spans="1:8" ht="33.75">
      <c r="A45" s="1"/>
      <c r="B45" s="44" t="s">
        <v>58</v>
      </c>
      <c r="C45" s="59" t="s">
        <v>248</v>
      </c>
      <c r="D45" s="77">
        <v>23291822</v>
      </c>
      <c r="E45" s="77">
        <v>15339791.18</v>
      </c>
      <c r="F45" s="29">
        <f t="shared" si="0"/>
        <v>65.85912935450048</v>
      </c>
      <c r="G45" s="56">
        <f t="shared" si="1"/>
        <v>-7952030.82</v>
      </c>
      <c r="H45" s="1"/>
    </row>
    <row r="46" spans="1:8" ht="33.75">
      <c r="A46" s="1"/>
      <c r="B46" s="44" t="s">
        <v>59</v>
      </c>
      <c r="C46" s="59" t="s">
        <v>249</v>
      </c>
      <c r="D46" s="77">
        <v>31828200</v>
      </c>
      <c r="E46" s="77">
        <v>28035155.86</v>
      </c>
      <c r="F46" s="29">
        <f t="shared" si="0"/>
        <v>88.08275636071157</v>
      </c>
      <c r="G46" s="56">
        <f t="shared" si="1"/>
        <v>-3793044.1400000006</v>
      </c>
      <c r="H46" s="1"/>
    </row>
    <row r="47" spans="1:8" ht="33.75">
      <c r="A47" s="1"/>
      <c r="B47" s="44" t="s">
        <v>60</v>
      </c>
      <c r="C47" s="59" t="s">
        <v>61</v>
      </c>
      <c r="D47" s="77">
        <v>1832913</v>
      </c>
      <c r="E47" s="77">
        <v>1468331.25</v>
      </c>
      <c r="F47" s="29">
        <f t="shared" si="0"/>
        <v>80.10916230066566</v>
      </c>
      <c r="G47" s="56">
        <f t="shared" si="1"/>
        <v>-364581.75</v>
      </c>
      <c r="H47" s="1"/>
    </row>
    <row r="48" spans="1:8" ht="22.5">
      <c r="A48" s="1"/>
      <c r="B48" s="44" t="s">
        <v>62</v>
      </c>
      <c r="C48" s="59" t="s">
        <v>63</v>
      </c>
      <c r="D48" s="77">
        <v>1820598</v>
      </c>
      <c r="E48" s="77">
        <v>1414234.86</v>
      </c>
      <c r="F48" s="29">
        <f t="shared" si="0"/>
        <v>77.67968876160471</v>
      </c>
      <c r="G48" s="56">
        <f t="shared" si="1"/>
        <v>-406363.1399999999</v>
      </c>
      <c r="H48" s="1"/>
    </row>
    <row r="49" spans="1:8" ht="22.5">
      <c r="A49" s="1"/>
      <c r="B49" s="44" t="s">
        <v>64</v>
      </c>
      <c r="C49" s="59" t="s">
        <v>65</v>
      </c>
      <c r="D49" s="77">
        <v>9050</v>
      </c>
      <c r="E49" s="77">
        <v>3620</v>
      </c>
      <c r="F49" s="29">
        <f t="shared" si="0"/>
        <v>40</v>
      </c>
      <c r="G49" s="56">
        <f t="shared" si="1"/>
        <v>-5430</v>
      </c>
      <c r="H49" s="1"/>
    </row>
    <row r="50" spans="1:8" ht="33.75">
      <c r="A50" s="1"/>
      <c r="B50" s="44" t="s">
        <v>66</v>
      </c>
      <c r="C50" s="59" t="s">
        <v>67</v>
      </c>
      <c r="D50" s="77">
        <v>499221</v>
      </c>
      <c r="E50" s="77">
        <v>466070.61</v>
      </c>
      <c r="F50" s="29">
        <f t="shared" si="0"/>
        <v>93.35957621975038</v>
      </c>
      <c r="G50" s="56">
        <f t="shared" si="1"/>
        <v>-33150.390000000014</v>
      </c>
      <c r="H50" s="1"/>
    </row>
    <row r="51" spans="1:8" ht="56.25">
      <c r="A51" s="1"/>
      <c r="B51" s="44">
        <v>1200</v>
      </c>
      <c r="C51" s="55" t="s">
        <v>251</v>
      </c>
      <c r="D51" s="77">
        <v>58383</v>
      </c>
      <c r="E51" s="77">
        <v>36143.16</v>
      </c>
      <c r="F51" s="29">
        <f>E51/D51*100</f>
        <v>61.906993474127745</v>
      </c>
      <c r="G51" s="56">
        <f>E51-D51</f>
        <v>-22239.839999999997</v>
      </c>
      <c r="H51" s="1"/>
    </row>
    <row r="52" spans="1:8" ht="39.75" customHeight="1">
      <c r="A52" s="1"/>
      <c r="B52" s="45" t="s">
        <v>68</v>
      </c>
      <c r="C52" s="45" t="s">
        <v>69</v>
      </c>
      <c r="D52" s="81">
        <v>8121432</v>
      </c>
      <c r="E52" s="81">
        <v>6931101.06</v>
      </c>
      <c r="F52" s="42">
        <f t="shared" si="0"/>
        <v>85.34333674159926</v>
      </c>
      <c r="G52" s="43">
        <f t="shared" si="1"/>
        <v>-1190330.9400000004</v>
      </c>
      <c r="H52" s="1"/>
    </row>
    <row r="53" spans="1:8" ht="12.75">
      <c r="A53" s="1"/>
      <c r="B53" s="47" t="s">
        <v>5</v>
      </c>
      <c r="C53" s="47" t="s">
        <v>6</v>
      </c>
      <c r="D53" s="79">
        <v>169789</v>
      </c>
      <c r="E53" s="79">
        <v>165339.71</v>
      </c>
      <c r="F53" s="30">
        <f t="shared" si="0"/>
        <v>97.37951810776904</v>
      </c>
      <c r="G53" s="31">
        <f t="shared" si="1"/>
        <v>-4449.290000000008</v>
      </c>
      <c r="H53" s="1"/>
    </row>
    <row r="54" spans="1:8" s="4" customFormat="1" ht="45">
      <c r="A54" s="3"/>
      <c r="B54" s="44" t="s">
        <v>52</v>
      </c>
      <c r="C54" s="44" t="s">
        <v>53</v>
      </c>
      <c r="D54" s="77">
        <v>169789</v>
      </c>
      <c r="E54" s="77">
        <v>165339.71</v>
      </c>
      <c r="F54" s="29">
        <f t="shared" si="0"/>
        <v>97.37951810776904</v>
      </c>
      <c r="G54" s="56">
        <f t="shared" si="1"/>
        <v>-4449.290000000008</v>
      </c>
      <c r="H54" s="3"/>
    </row>
    <row r="55" spans="1:8" s="4" customFormat="1" ht="12.75">
      <c r="A55" s="3"/>
      <c r="B55" s="47" t="s">
        <v>54</v>
      </c>
      <c r="C55" s="47" t="s">
        <v>55</v>
      </c>
      <c r="D55" s="79">
        <v>1546551</v>
      </c>
      <c r="E55" s="79">
        <v>1430430.28</v>
      </c>
      <c r="F55" s="27">
        <f t="shared" si="0"/>
        <v>92.49163331826755</v>
      </c>
      <c r="G55" s="24">
        <f t="shared" si="1"/>
        <v>-116120.71999999997</v>
      </c>
      <c r="H55" s="3"/>
    </row>
    <row r="56" spans="1:8" ht="22.5">
      <c r="A56" s="1"/>
      <c r="B56" s="44" t="s">
        <v>70</v>
      </c>
      <c r="C56" s="44" t="s">
        <v>71</v>
      </c>
      <c r="D56" s="77">
        <v>1546551</v>
      </c>
      <c r="E56" s="77">
        <v>1430430.28</v>
      </c>
      <c r="F56" s="29">
        <f t="shared" si="0"/>
        <v>92.49163331826755</v>
      </c>
      <c r="G56" s="56">
        <f t="shared" si="1"/>
        <v>-116120.71999999997</v>
      </c>
      <c r="H56" s="1"/>
    </row>
    <row r="57" spans="1:8" ht="12.75">
      <c r="A57" s="1"/>
      <c r="B57" s="47" t="s">
        <v>72</v>
      </c>
      <c r="C57" s="47" t="s">
        <v>73</v>
      </c>
      <c r="D57" s="79">
        <v>6405092</v>
      </c>
      <c r="E57" s="79">
        <v>5335331.07</v>
      </c>
      <c r="F57" s="27">
        <f t="shared" si="0"/>
        <v>83.29827377967405</v>
      </c>
      <c r="G57" s="24">
        <f t="shared" si="1"/>
        <v>-1069760.9299999997</v>
      </c>
      <c r="H57" s="1"/>
    </row>
    <row r="58" spans="1:8" ht="12.75">
      <c r="A58" s="1"/>
      <c r="B58" s="44" t="s">
        <v>74</v>
      </c>
      <c r="C58" s="44" t="s">
        <v>75</v>
      </c>
      <c r="D58" s="77">
        <v>2312091</v>
      </c>
      <c r="E58" s="77">
        <v>2006572.91</v>
      </c>
      <c r="F58" s="29">
        <f t="shared" si="0"/>
        <v>86.78606983894664</v>
      </c>
      <c r="G58" s="56">
        <f t="shared" si="1"/>
        <v>-305518.0900000001</v>
      </c>
      <c r="H58" s="1"/>
    </row>
    <row r="59" spans="1:8" ht="33.75">
      <c r="A59" s="1"/>
      <c r="B59" s="44" t="s">
        <v>76</v>
      </c>
      <c r="C59" s="44" t="s">
        <v>77</v>
      </c>
      <c r="D59" s="77">
        <v>3427409</v>
      </c>
      <c r="E59" s="77">
        <v>2733797.58</v>
      </c>
      <c r="F59" s="29">
        <f t="shared" si="0"/>
        <v>79.76280566457052</v>
      </c>
      <c r="G59" s="56">
        <f t="shared" si="1"/>
        <v>-693611.4199999999</v>
      </c>
      <c r="H59" s="1"/>
    </row>
    <row r="60" spans="1:8" ht="33.75">
      <c r="A60" s="1"/>
      <c r="B60" s="44" t="s">
        <v>78</v>
      </c>
      <c r="C60" s="44" t="s">
        <v>79</v>
      </c>
      <c r="D60" s="77">
        <v>665592</v>
      </c>
      <c r="E60" s="77">
        <v>594960.58</v>
      </c>
      <c r="F60" s="29">
        <f t="shared" si="0"/>
        <v>89.38818074736474</v>
      </c>
      <c r="G60" s="56">
        <f t="shared" si="1"/>
        <v>-70631.42000000004</v>
      </c>
      <c r="H60" s="1"/>
    </row>
    <row r="61" spans="1:8" ht="33.75">
      <c r="A61" s="1"/>
      <c r="B61" s="45" t="s">
        <v>80</v>
      </c>
      <c r="C61" s="57" t="s">
        <v>240</v>
      </c>
      <c r="D61" s="81">
        <v>2593590</v>
      </c>
      <c r="E61" s="81">
        <v>2521916.5</v>
      </c>
      <c r="F61" s="42">
        <f t="shared" si="0"/>
        <v>97.2365138668795</v>
      </c>
      <c r="G61" s="43">
        <f t="shared" si="1"/>
        <v>-71673.5</v>
      </c>
      <c r="H61" s="1"/>
    </row>
    <row r="62" spans="1:8" ht="12.75">
      <c r="A62" s="1"/>
      <c r="B62" s="46" t="s">
        <v>5</v>
      </c>
      <c r="C62" s="58" t="s">
        <v>6</v>
      </c>
      <c r="D62" s="79">
        <v>1401590</v>
      </c>
      <c r="E62" s="79">
        <v>1329916.5</v>
      </c>
      <c r="F62" s="27">
        <f t="shared" si="0"/>
        <v>94.88627201963484</v>
      </c>
      <c r="G62" s="24">
        <f t="shared" si="1"/>
        <v>-71673.5</v>
      </c>
      <c r="H62" s="1"/>
    </row>
    <row r="63" spans="1:8" ht="45">
      <c r="A63" s="1"/>
      <c r="B63" s="44" t="s">
        <v>52</v>
      </c>
      <c r="C63" s="59" t="s">
        <v>53</v>
      </c>
      <c r="D63" s="77">
        <v>1401590</v>
      </c>
      <c r="E63" s="77">
        <v>1329916.5</v>
      </c>
      <c r="F63" s="29">
        <f t="shared" si="0"/>
        <v>94.88627201963484</v>
      </c>
      <c r="G63" s="56">
        <f t="shared" si="1"/>
        <v>-71673.5</v>
      </c>
      <c r="H63" s="1"/>
    </row>
    <row r="64" spans="1:8" ht="12.75">
      <c r="A64" s="1"/>
      <c r="B64" s="46" t="s">
        <v>81</v>
      </c>
      <c r="C64" s="58" t="s">
        <v>82</v>
      </c>
      <c r="D64" s="79">
        <v>1192000</v>
      </c>
      <c r="E64" s="79">
        <v>1192000</v>
      </c>
      <c r="F64" s="27">
        <f t="shared" si="0"/>
        <v>100</v>
      </c>
      <c r="G64" s="24">
        <f t="shared" si="1"/>
        <v>0</v>
      </c>
      <c r="H64" s="1"/>
    </row>
    <row r="65" spans="1:8" ht="12.75">
      <c r="A65" s="1"/>
      <c r="B65" s="48">
        <v>9770</v>
      </c>
      <c r="C65" s="55" t="s">
        <v>83</v>
      </c>
      <c r="D65" s="77">
        <v>1000000</v>
      </c>
      <c r="E65" s="77">
        <v>1000000</v>
      </c>
      <c r="F65" s="29">
        <f t="shared" si="0"/>
        <v>100</v>
      </c>
      <c r="G65" s="56"/>
      <c r="H65" s="1"/>
    </row>
    <row r="66" spans="1:8" ht="45">
      <c r="A66" s="1"/>
      <c r="B66" s="44" t="s">
        <v>84</v>
      </c>
      <c r="C66" s="59" t="s">
        <v>85</v>
      </c>
      <c r="D66" s="77">
        <v>192000</v>
      </c>
      <c r="E66" s="77">
        <v>192000</v>
      </c>
      <c r="F66" s="29">
        <f t="shared" si="0"/>
        <v>100</v>
      </c>
      <c r="G66" s="23">
        <f t="shared" si="1"/>
        <v>0</v>
      </c>
      <c r="H66" s="1"/>
    </row>
    <row r="67" spans="1:8" ht="30.75" customHeight="1">
      <c r="A67" s="1"/>
      <c r="B67" s="206" t="s">
        <v>244</v>
      </c>
      <c r="C67" s="207"/>
      <c r="D67" s="34">
        <f>D14+D40+D52+D61</f>
        <v>121548587</v>
      </c>
      <c r="E67" s="34">
        <f>E14+E40+E52+E61</f>
        <v>99268614.06000002</v>
      </c>
      <c r="F67" s="32">
        <f>E67/D67*100</f>
        <v>81.66990378917363</v>
      </c>
      <c r="G67" s="33">
        <f>E67-D67</f>
        <v>-22279972.939999983</v>
      </c>
      <c r="H67" s="1"/>
    </row>
    <row r="68" spans="2:7" ht="27" customHeight="1" thickBot="1">
      <c r="B68" s="197" t="s">
        <v>90</v>
      </c>
      <c r="C68" s="198"/>
      <c r="D68" s="198"/>
      <c r="E68" s="198"/>
      <c r="F68" s="198"/>
      <c r="G68" s="199"/>
    </row>
    <row r="69" spans="2:7" ht="27" customHeight="1">
      <c r="B69" s="194" t="s">
        <v>1</v>
      </c>
      <c r="C69" s="188" t="s">
        <v>2</v>
      </c>
      <c r="D69" s="188" t="s">
        <v>96</v>
      </c>
      <c r="E69" s="188" t="s">
        <v>263</v>
      </c>
      <c r="F69" s="188" t="s">
        <v>87</v>
      </c>
      <c r="G69" s="190" t="s">
        <v>86</v>
      </c>
    </row>
    <row r="70" spans="2:7" ht="16.5" customHeight="1">
      <c r="B70" s="195"/>
      <c r="C70" s="189"/>
      <c r="D70" s="189"/>
      <c r="E70" s="189"/>
      <c r="F70" s="189"/>
      <c r="G70" s="191"/>
    </row>
    <row r="71" spans="2:7" ht="22.5">
      <c r="B71" s="49" t="s">
        <v>3</v>
      </c>
      <c r="C71" s="60" t="s">
        <v>4</v>
      </c>
      <c r="D71" s="78">
        <f>D72+D74+D76+D79+D83+D85</f>
        <v>8318703</v>
      </c>
      <c r="E71" s="78">
        <v>6907894.470000001</v>
      </c>
      <c r="F71" s="26">
        <f>E71/D71*100</f>
        <v>83.04052290363055</v>
      </c>
      <c r="G71" s="25">
        <f aca="true" t="shared" si="2" ref="G71:G76">E71-D71</f>
        <v>-1410808.5299999993</v>
      </c>
    </row>
    <row r="72" spans="2:7" ht="12.75">
      <c r="B72" s="67" t="s">
        <v>5</v>
      </c>
      <c r="C72" s="84" t="s">
        <v>6</v>
      </c>
      <c r="D72" s="88">
        <v>1110000</v>
      </c>
      <c r="E72" s="88">
        <v>0</v>
      </c>
      <c r="F72" s="27">
        <f>E72/D72*100</f>
        <v>0</v>
      </c>
      <c r="G72" s="24">
        <f t="shared" si="2"/>
        <v>-1110000</v>
      </c>
    </row>
    <row r="73" spans="2:7" ht="48.75">
      <c r="B73" s="86" t="s">
        <v>7</v>
      </c>
      <c r="C73" s="87" t="s">
        <v>8</v>
      </c>
      <c r="D73" s="77">
        <v>1110000</v>
      </c>
      <c r="E73" s="77">
        <v>0</v>
      </c>
      <c r="F73" s="38">
        <f>E73/D73*100</f>
        <v>0</v>
      </c>
      <c r="G73" s="39">
        <f t="shared" si="2"/>
        <v>-1110000</v>
      </c>
    </row>
    <row r="74" spans="2:7" s="20" customFormat="1" ht="12.75">
      <c r="B74" s="66" t="s">
        <v>9</v>
      </c>
      <c r="C74" s="82" t="s">
        <v>10</v>
      </c>
      <c r="D74" s="79">
        <v>700000</v>
      </c>
      <c r="E74" s="79">
        <v>681560</v>
      </c>
      <c r="F74" s="68">
        <f>E74/D74*100</f>
        <v>97.36571428571429</v>
      </c>
      <c r="G74" s="69">
        <f t="shared" si="2"/>
        <v>-18440</v>
      </c>
    </row>
    <row r="75" spans="2:7" s="20" customFormat="1" ht="19.5">
      <c r="B75" s="63" t="s">
        <v>11</v>
      </c>
      <c r="C75" s="83" t="s">
        <v>12</v>
      </c>
      <c r="D75" s="77">
        <v>700000</v>
      </c>
      <c r="E75" s="77">
        <v>681560</v>
      </c>
      <c r="F75" s="38">
        <f>E75/D75*100</f>
        <v>97.36571428571429</v>
      </c>
      <c r="G75" s="39">
        <f t="shared" si="2"/>
        <v>-18440</v>
      </c>
    </row>
    <row r="76" spans="2:7" ht="22.5">
      <c r="B76" s="52" t="s">
        <v>15</v>
      </c>
      <c r="C76" s="61" t="s">
        <v>16</v>
      </c>
      <c r="D76" s="79">
        <f>D77+D78</f>
        <v>2344761</v>
      </c>
      <c r="E76" s="79">
        <v>2160046.47</v>
      </c>
      <c r="F76" s="27">
        <f aca="true" t="shared" si="3" ref="F76:F101">E76/D76*100</f>
        <v>92.12224486845355</v>
      </c>
      <c r="G76" s="24">
        <f t="shared" si="2"/>
        <v>-184714.5299999998</v>
      </c>
    </row>
    <row r="77" spans="2:7" ht="56.25">
      <c r="B77" s="48" t="s">
        <v>21</v>
      </c>
      <c r="C77" s="62" t="s">
        <v>22</v>
      </c>
      <c r="D77" s="77">
        <v>187799</v>
      </c>
      <c r="E77" s="77">
        <v>12532</v>
      </c>
      <c r="F77" s="38">
        <f t="shared" si="3"/>
        <v>6.673091975995613</v>
      </c>
      <c r="G77" s="39">
        <f aca="true" t="shared" si="4" ref="G77:G107">E77-D77</f>
        <v>-175267</v>
      </c>
    </row>
    <row r="78" spans="2:7" ht="22.5">
      <c r="B78" s="48" t="s">
        <v>25</v>
      </c>
      <c r="C78" s="62" t="s">
        <v>26</v>
      </c>
      <c r="D78" s="77">
        <v>2156962</v>
      </c>
      <c r="E78" s="77">
        <v>2147514.47</v>
      </c>
      <c r="F78" s="38">
        <f t="shared" si="3"/>
        <v>99.56199831058684</v>
      </c>
      <c r="G78" s="39">
        <f t="shared" si="4"/>
        <v>-9447.529999999795</v>
      </c>
    </row>
    <row r="79" spans="2:7" ht="22.5">
      <c r="B79" s="52" t="s">
        <v>29</v>
      </c>
      <c r="C79" s="61" t="s">
        <v>30</v>
      </c>
      <c r="D79" s="79">
        <f>D80+D81+D82</f>
        <v>3683400</v>
      </c>
      <c r="E79" s="79">
        <v>3598400</v>
      </c>
      <c r="F79" s="27">
        <f t="shared" si="3"/>
        <v>97.69234945973828</v>
      </c>
      <c r="G79" s="24">
        <f t="shared" si="4"/>
        <v>-85000</v>
      </c>
    </row>
    <row r="80" spans="2:7" ht="33.75">
      <c r="B80" s="48" t="s">
        <v>31</v>
      </c>
      <c r="C80" s="62" t="s">
        <v>32</v>
      </c>
      <c r="D80" s="77">
        <v>85000</v>
      </c>
      <c r="E80" s="77">
        <v>0</v>
      </c>
      <c r="F80" s="38">
        <f t="shared" si="3"/>
        <v>0</v>
      </c>
      <c r="G80" s="39">
        <f t="shared" si="4"/>
        <v>-85000</v>
      </c>
    </row>
    <row r="81" spans="2:7" ht="45">
      <c r="B81" s="48" t="s">
        <v>33</v>
      </c>
      <c r="C81" s="62" t="s">
        <v>34</v>
      </c>
      <c r="D81" s="77">
        <v>178780</v>
      </c>
      <c r="E81" s="77">
        <v>178780</v>
      </c>
      <c r="F81" s="38">
        <f t="shared" si="3"/>
        <v>100</v>
      </c>
      <c r="G81" s="39">
        <f t="shared" si="4"/>
        <v>0</v>
      </c>
    </row>
    <row r="82" spans="2:7" ht="22.5">
      <c r="B82" s="48" t="s">
        <v>35</v>
      </c>
      <c r="C82" s="62" t="s">
        <v>36</v>
      </c>
      <c r="D82" s="77">
        <v>3419620</v>
      </c>
      <c r="E82" s="77">
        <v>3419620</v>
      </c>
      <c r="F82" s="38">
        <f t="shared" si="3"/>
        <v>100</v>
      </c>
      <c r="G82" s="39">
        <f t="shared" si="4"/>
        <v>0</v>
      </c>
    </row>
    <row r="83" spans="2:7" ht="12.75">
      <c r="B83" s="67" t="s">
        <v>37</v>
      </c>
      <c r="C83" s="84" t="s">
        <v>38</v>
      </c>
      <c r="D83" s="79">
        <v>467889</v>
      </c>
      <c r="E83" s="79">
        <v>467888</v>
      </c>
      <c r="F83" s="68"/>
      <c r="G83" s="69"/>
    </row>
    <row r="84" spans="2:7" ht="19.5">
      <c r="B84" s="64" t="s">
        <v>252</v>
      </c>
      <c r="C84" s="85" t="s">
        <v>253</v>
      </c>
      <c r="D84" s="77">
        <v>467889</v>
      </c>
      <c r="E84" s="77">
        <v>467888</v>
      </c>
      <c r="F84" s="38">
        <f>E84/D84*100</f>
        <v>99.99978627409493</v>
      </c>
      <c r="G84" s="39">
        <f>E84-D84</f>
        <v>-1</v>
      </c>
    </row>
    <row r="85" spans="2:7" ht="12.75">
      <c r="B85" s="52" t="s">
        <v>47</v>
      </c>
      <c r="C85" s="61" t="s">
        <v>48</v>
      </c>
      <c r="D85" s="79">
        <v>12653</v>
      </c>
      <c r="E85" s="79">
        <v>0</v>
      </c>
      <c r="F85" s="27">
        <f t="shared" si="3"/>
        <v>0</v>
      </c>
      <c r="G85" s="24">
        <f t="shared" si="4"/>
        <v>-12653</v>
      </c>
    </row>
    <row r="86" spans="2:7" ht="22.5">
      <c r="B86" s="48" t="s">
        <v>91</v>
      </c>
      <c r="C86" s="62" t="s">
        <v>92</v>
      </c>
      <c r="D86" s="77">
        <v>12653</v>
      </c>
      <c r="E86" s="77">
        <v>0</v>
      </c>
      <c r="F86" s="38">
        <f t="shared" si="3"/>
        <v>0</v>
      </c>
      <c r="G86" s="39">
        <f t="shared" si="4"/>
        <v>-12653</v>
      </c>
    </row>
    <row r="87" spans="2:7" ht="56.25">
      <c r="B87" s="65" t="s">
        <v>51</v>
      </c>
      <c r="C87" s="65" t="s">
        <v>239</v>
      </c>
      <c r="D87" s="78">
        <f>D88+D91</f>
        <v>14046624.2</v>
      </c>
      <c r="E87" s="78">
        <v>2398003.2</v>
      </c>
      <c r="F87" s="26">
        <f t="shared" si="3"/>
        <v>17.071740269096118</v>
      </c>
      <c r="G87" s="25">
        <f t="shared" si="4"/>
        <v>-11648621</v>
      </c>
    </row>
    <row r="88" spans="2:7" ht="12.75">
      <c r="B88" s="52" t="s">
        <v>54</v>
      </c>
      <c r="C88" s="52" t="s">
        <v>55</v>
      </c>
      <c r="D88" s="80">
        <f>D89+D90</f>
        <v>1940071.2</v>
      </c>
      <c r="E88" s="80">
        <v>1930115.2</v>
      </c>
      <c r="F88" s="27">
        <f t="shared" si="3"/>
        <v>99.48682295783784</v>
      </c>
      <c r="G88" s="24">
        <f t="shared" si="4"/>
        <v>-9956</v>
      </c>
    </row>
    <row r="89" spans="2:7" s="20" customFormat="1" ht="12.75">
      <c r="B89" s="64" t="s">
        <v>56</v>
      </c>
      <c r="C89" s="64" t="s">
        <v>57</v>
      </c>
      <c r="D89" s="77">
        <v>90670</v>
      </c>
      <c r="E89" s="77">
        <v>90670</v>
      </c>
      <c r="F89" s="38">
        <f>E89/D89*100</f>
        <v>100</v>
      </c>
      <c r="G89" s="39">
        <f>E89-D89</f>
        <v>0</v>
      </c>
    </row>
    <row r="90" spans="2:7" ht="33.75">
      <c r="B90" s="48" t="s">
        <v>58</v>
      </c>
      <c r="C90" s="48" t="s">
        <v>248</v>
      </c>
      <c r="D90" s="77">
        <v>1849401.2</v>
      </c>
      <c r="E90" s="77">
        <v>1839445.2</v>
      </c>
      <c r="F90" s="38">
        <f t="shared" si="3"/>
        <v>99.46166359143706</v>
      </c>
      <c r="G90" s="39">
        <f t="shared" si="4"/>
        <v>-9956</v>
      </c>
    </row>
    <row r="91" spans="2:7" ht="12.75">
      <c r="B91" s="67" t="s">
        <v>37</v>
      </c>
      <c r="C91" s="67" t="s">
        <v>38</v>
      </c>
      <c r="D91" s="88">
        <f>D92+D93+D94</f>
        <v>12106553</v>
      </c>
      <c r="E91" s="88">
        <v>467888</v>
      </c>
      <c r="F91" s="27"/>
      <c r="G91" s="24"/>
    </row>
    <row r="92" spans="2:7" ht="12.75">
      <c r="B92" s="86" t="s">
        <v>264</v>
      </c>
      <c r="C92" s="86" t="s">
        <v>265</v>
      </c>
      <c r="D92" s="77">
        <v>9878665</v>
      </c>
      <c r="E92" s="77">
        <v>0</v>
      </c>
      <c r="F92" s="38">
        <f>E92/D92*100</f>
        <v>0</v>
      </c>
      <c r="G92" s="39">
        <f>E92-D92</f>
        <v>-9878665</v>
      </c>
    </row>
    <row r="93" spans="2:7" ht="19.5">
      <c r="B93" s="86" t="s">
        <v>252</v>
      </c>
      <c r="C93" s="86" t="s">
        <v>253</v>
      </c>
      <c r="D93" s="77">
        <v>467888</v>
      </c>
      <c r="E93" s="77">
        <v>467888</v>
      </c>
      <c r="F93" s="38">
        <f>E93/D93*100</f>
        <v>100</v>
      </c>
      <c r="G93" s="39">
        <f>E93-D93</f>
        <v>0</v>
      </c>
    </row>
    <row r="94" spans="2:7" ht="19.5">
      <c r="B94" s="86" t="s">
        <v>41</v>
      </c>
      <c r="C94" s="86" t="s">
        <v>42</v>
      </c>
      <c r="D94" s="77">
        <v>1760000</v>
      </c>
      <c r="E94" s="77">
        <v>0</v>
      </c>
      <c r="F94" s="38">
        <f>E94/D94*100</f>
        <v>0</v>
      </c>
      <c r="G94" s="39">
        <f>E94-D94</f>
        <v>-1760000</v>
      </c>
    </row>
    <row r="95" spans="2:7" ht="33.75">
      <c r="B95" s="49" t="s">
        <v>68</v>
      </c>
      <c r="C95" s="49" t="s">
        <v>69</v>
      </c>
      <c r="D95" s="78">
        <f>D96+D98</f>
        <v>82480</v>
      </c>
      <c r="E95" s="78">
        <v>17480</v>
      </c>
      <c r="F95" s="50">
        <f t="shared" si="3"/>
        <v>21.19301648884578</v>
      </c>
      <c r="G95" s="51">
        <f t="shared" si="4"/>
        <v>-65000</v>
      </c>
    </row>
    <row r="96" spans="2:7" ht="12.75">
      <c r="B96" s="52" t="s">
        <v>54</v>
      </c>
      <c r="C96" s="52" t="s">
        <v>55</v>
      </c>
      <c r="D96" s="79">
        <v>50000</v>
      </c>
      <c r="E96" s="79">
        <v>0</v>
      </c>
      <c r="F96" s="53">
        <f t="shared" si="3"/>
        <v>0</v>
      </c>
      <c r="G96" s="54">
        <f t="shared" si="4"/>
        <v>-50000</v>
      </c>
    </row>
    <row r="97" spans="2:7" ht="22.5">
      <c r="B97" s="48" t="s">
        <v>70</v>
      </c>
      <c r="C97" s="48" t="s">
        <v>71</v>
      </c>
      <c r="D97" s="77">
        <v>50000</v>
      </c>
      <c r="E97" s="77">
        <v>0</v>
      </c>
      <c r="F97" s="29">
        <f t="shared" si="3"/>
        <v>0</v>
      </c>
      <c r="G97" s="56">
        <f t="shared" si="4"/>
        <v>-50000</v>
      </c>
    </row>
    <row r="98" spans="2:7" ht="12.75">
      <c r="B98" s="52" t="s">
        <v>72</v>
      </c>
      <c r="C98" s="52" t="s">
        <v>73</v>
      </c>
      <c r="D98" s="79">
        <v>32480</v>
      </c>
      <c r="E98" s="79">
        <v>17480</v>
      </c>
      <c r="F98" s="53">
        <f t="shared" si="3"/>
        <v>53.81773399014779</v>
      </c>
      <c r="G98" s="54">
        <f t="shared" si="4"/>
        <v>-15000</v>
      </c>
    </row>
    <row r="99" spans="2:7" ht="12.75">
      <c r="B99" s="48" t="s">
        <v>74</v>
      </c>
      <c r="C99" s="48" t="s">
        <v>75</v>
      </c>
      <c r="D99" s="77">
        <v>5000</v>
      </c>
      <c r="E99" s="77">
        <v>0</v>
      </c>
      <c r="F99" s="38">
        <f t="shared" si="3"/>
        <v>0</v>
      </c>
      <c r="G99" s="56">
        <f t="shared" si="4"/>
        <v>-5000</v>
      </c>
    </row>
    <row r="100" spans="2:7" ht="33.75">
      <c r="B100" s="48" t="s">
        <v>76</v>
      </c>
      <c r="C100" s="48" t="s">
        <v>77</v>
      </c>
      <c r="D100" s="77">
        <v>10000</v>
      </c>
      <c r="E100" s="77">
        <v>0</v>
      </c>
      <c r="F100" s="38">
        <f t="shared" si="3"/>
        <v>0</v>
      </c>
      <c r="G100" s="56">
        <f t="shared" si="4"/>
        <v>-10000</v>
      </c>
    </row>
    <row r="101" spans="2:7" ht="33.75">
      <c r="B101" s="48" t="s">
        <v>78</v>
      </c>
      <c r="C101" s="48" t="s">
        <v>79</v>
      </c>
      <c r="D101" s="77">
        <v>17480</v>
      </c>
      <c r="E101" s="77">
        <v>17480</v>
      </c>
      <c r="F101" s="38">
        <f t="shared" si="3"/>
        <v>100</v>
      </c>
      <c r="G101" s="39">
        <f t="shared" si="4"/>
        <v>0</v>
      </c>
    </row>
    <row r="102" spans="2:7" ht="18">
      <c r="B102" s="92" t="s">
        <v>80</v>
      </c>
      <c r="C102" s="92" t="s">
        <v>266</v>
      </c>
      <c r="D102" s="93">
        <v>1200000</v>
      </c>
      <c r="E102" s="94">
        <v>0</v>
      </c>
      <c r="F102" s="26"/>
      <c r="G102" s="25">
        <f t="shared" si="4"/>
        <v>-1200000</v>
      </c>
    </row>
    <row r="103" spans="2:7" ht="12.75">
      <c r="B103" s="95" t="s">
        <v>81</v>
      </c>
      <c r="C103" s="95" t="s">
        <v>82</v>
      </c>
      <c r="D103" s="96">
        <v>1200000</v>
      </c>
      <c r="E103" s="97">
        <v>0</v>
      </c>
      <c r="F103" s="27"/>
      <c r="G103" s="24">
        <f t="shared" si="4"/>
        <v>-1200000</v>
      </c>
    </row>
    <row r="104" spans="2:7" ht="12.75">
      <c r="B104" s="89" t="s">
        <v>267</v>
      </c>
      <c r="C104" s="89" t="s">
        <v>83</v>
      </c>
      <c r="D104" s="91">
        <v>600000</v>
      </c>
      <c r="E104" s="90">
        <v>0</v>
      </c>
      <c r="F104" s="29"/>
      <c r="G104" s="56">
        <f t="shared" si="4"/>
        <v>-600000</v>
      </c>
    </row>
    <row r="105" spans="2:7" ht="29.25">
      <c r="B105" s="89" t="s">
        <v>84</v>
      </c>
      <c r="C105" s="89" t="s">
        <v>85</v>
      </c>
      <c r="D105" s="91">
        <v>600000</v>
      </c>
      <c r="E105" s="90">
        <v>0</v>
      </c>
      <c r="F105" s="38">
        <f>E105/D105*100</f>
        <v>0</v>
      </c>
      <c r="G105" s="56">
        <f t="shared" si="4"/>
        <v>-600000</v>
      </c>
    </row>
    <row r="106" spans="2:7" ht="29.25" customHeight="1">
      <c r="B106" s="196" t="s">
        <v>243</v>
      </c>
      <c r="C106" s="196"/>
      <c r="D106" s="70">
        <f>D71+D87+D95+D102</f>
        <v>23647807.2</v>
      </c>
      <c r="E106" s="33">
        <f>E71+E87+E95</f>
        <v>9323377.670000002</v>
      </c>
      <c r="F106" s="32">
        <f>E106/D106*100</f>
        <v>39.42597125876433</v>
      </c>
      <c r="G106" s="33">
        <f>E106-D106</f>
        <v>-14324429.529999997</v>
      </c>
    </row>
    <row r="107" spans="2:7" ht="48" customHeight="1" thickBot="1">
      <c r="B107" s="192" t="s">
        <v>93</v>
      </c>
      <c r="C107" s="193"/>
      <c r="D107" s="35">
        <f>D67+D106</f>
        <v>145196394.2</v>
      </c>
      <c r="E107" s="35">
        <f>E67+E106</f>
        <v>108591991.73000002</v>
      </c>
      <c r="F107" s="36">
        <f>E107/D107*100</f>
        <v>74.78973037059072</v>
      </c>
      <c r="G107" s="37">
        <f t="shared" si="4"/>
        <v>-36604402.46999997</v>
      </c>
    </row>
    <row r="110" spans="3:6" ht="15">
      <c r="C110" s="6" t="s">
        <v>94</v>
      </c>
      <c r="D110" s="6"/>
      <c r="F110" s="7" t="s">
        <v>95</v>
      </c>
    </row>
  </sheetData>
  <sheetProtection/>
  <mergeCells count="21">
    <mergeCell ref="D1:F1"/>
    <mergeCell ref="B8:G8"/>
    <mergeCell ref="B9:G9"/>
    <mergeCell ref="B10:C10"/>
    <mergeCell ref="B68:G68"/>
    <mergeCell ref="F11:F12"/>
    <mergeCell ref="G11:G12"/>
    <mergeCell ref="D11:D12"/>
    <mergeCell ref="E11:E12"/>
    <mergeCell ref="B13:G13"/>
    <mergeCell ref="B11:B12"/>
    <mergeCell ref="C11:C12"/>
    <mergeCell ref="B67:C67"/>
    <mergeCell ref="F69:F70"/>
    <mergeCell ref="G69:G70"/>
    <mergeCell ref="B107:C107"/>
    <mergeCell ref="B69:B70"/>
    <mergeCell ref="C69:C70"/>
    <mergeCell ref="B106:C106"/>
    <mergeCell ref="D69:D70"/>
    <mergeCell ref="E69:E70"/>
  </mergeCells>
  <printOptions horizontalCentered="1"/>
  <pageMargins left="0.4724409448818898" right="0.2755905511811024" top="0.6692913385826772" bottom="0.4724409448818898" header="0.5118110236220472" footer="0.5118110236220472"/>
  <pageSetup fitToHeight="4" fitToWidth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2023-10-19T10:44:06Z</cp:lastPrinted>
  <dcterms:created xsi:type="dcterms:W3CDTF">2022-07-04T07:11:02Z</dcterms:created>
  <dcterms:modified xsi:type="dcterms:W3CDTF">2023-10-25T05:15:03Z</dcterms:modified>
  <cp:category/>
  <cp:version/>
  <cp:contentType/>
  <cp:contentStatus/>
</cp:coreProperties>
</file>