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и" sheetId="1" r:id="rId1"/>
    <sheet name="Видатки" sheetId="2" r:id="rId2"/>
  </sheets>
  <definedNames>
    <definedName name="_xlnm.Print_Titles" localSheetId="1">'Видатки'!$11:$12</definedName>
    <definedName name="_xlnm.Print_Titles" localSheetId="0">'доходи'!$10:$10</definedName>
  </definedNames>
  <calcPr fullCalcOnLoad="1"/>
</workbook>
</file>

<file path=xl/sharedStrings.xml><?xml version="1.0" encoding="utf-8"?>
<sst xmlns="http://schemas.openxmlformats.org/spreadsheetml/2006/main" count="386" uniqueCount="264">
  <si>
    <t>грн.</t>
  </si>
  <si>
    <t>Код</t>
  </si>
  <si>
    <t>Найменування</t>
  </si>
  <si>
    <t>01</t>
  </si>
  <si>
    <t>Зачепилівська селищна рада  (головний розпорядник)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</si>
  <si>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</si>
  <si>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</si>
  <si>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</si>
  <si>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</si>
  <si>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</si>
  <si>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</si>
  <si>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</si>
  <si>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</si>
  <si>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</si>
  <si>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</si>
  <si>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</si>
  <si>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</si>
  <si>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</si>
  <si>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</si>
  <si>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</si>
  <si>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</si>
  <si>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</si>
  <si>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</si>
  <si>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</si>
  <si>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</si>
  <si>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</si>
  <si>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</si>
  <si>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</si>
  <si>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</si>
  <si>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</si>
  <si>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</si>
  <si>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</si>
  <si>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</si>
  <si>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</si>
  <si>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</si>
  <si>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</si>
  <si>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</si>
  <si>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</si>
  <si>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</si>
  <si>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7130</t>
  </si>
  <si>
    <t>Здійснення  заходів із землеустрою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</si>
  <si>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</si>
  <si>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</si>
  <si>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</si>
  <si>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</si>
  <si>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</si>
  <si>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</si>
  <si>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</si>
  <si>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</si>
  <si>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8240</t>
  </si>
  <si>
    <t>Заходи та роботи з територіальної оборони</t>
  </si>
  <si>
    <t>06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</si>
  <si>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</si>
  <si>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</si>
  <si>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</si>
  <si>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</si>
  <si>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</si>
  <si>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</si>
  <si>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1021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</si>
  <si>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</si>
  <si>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</si>
  <si>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</si>
  <si>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</si>
  <si>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</si>
  <si>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</si>
  <si>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</si>
  <si>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1160</t>
  </si>
  <si>
    <t>Забезпечення діяльності центрів професійного розвитку педагогічних працівників</t>
  </si>
  <si>
    <t>10</t>
  </si>
  <si>
    <t>Відділ культури і туризму Зачепилівської селищної ради (головний розпорядник)</t>
  </si>
  <si>
    <t>1080</t>
  </si>
  <si>
    <t>Надання спеціалізованої освіти мистецькими школами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</si>
  <si>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</si>
  <si>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</si>
  <si>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</si>
  <si>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</si>
  <si>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</si>
  <si>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</si>
  <si>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</si>
  <si>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</si>
  <si>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37</t>
  </si>
  <si>
    <t>9000</t>
  </si>
  <si>
    <t>Міжбюджетні трансферти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</si>
  <si>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</si>
  <si>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</si>
  <si>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</si>
  <si>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Відхилення (+/-)</t>
  </si>
  <si>
    <t xml:space="preserve">% виконання </t>
  </si>
  <si>
    <t>Додаток № 1</t>
  </si>
  <si>
    <t>"Про затвердження звіту про виконання</t>
  </si>
  <si>
    <t>ЗАГАЛЬНИЙ ФОНД</t>
  </si>
  <si>
    <t>СПЕЦІАЛЬНИЙ ФОНД</t>
  </si>
  <si>
    <t>8311</t>
  </si>
  <si>
    <t>Охорона та раціональне використання природних ресурсів</t>
  </si>
  <si>
    <t>РАЗОМ ВИДАТКІВ ЗАГАЛЬНОГО ТА СПЕЦІАЛЬНОГО ФОНДУ</t>
  </si>
  <si>
    <t>Селищний голова</t>
  </si>
  <si>
    <t>Олена ПЕТРЕНКО</t>
  </si>
  <si>
    <t>Уточнений план на рік</t>
  </si>
  <si>
    <t>Кошик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</si>
  <si>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</si>
  <si>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</si>
  <si>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</si>
  <si>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</si>
  <si>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</si>
  <si>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</si>
  <si>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</si>
  <si>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</si>
  <si>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</si>
  <si>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</si>
  <si>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</si>
  <si>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</si>
  <si>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</si>
  <si>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</si>
  <si>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</si>
  <si>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</si>
  <si>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</si>
  <si>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</si>
  <si>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</si>
  <si>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</si>
  <si>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</si>
  <si>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</si>
  <si>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</si>
  <si>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</si>
  <si>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</si>
  <si>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</si>
  <si>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</si>
  <si>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</si>
  <si>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</si>
  <si>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</si>
  <si>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</si>
  <si>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</si>
  <si>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</si>
  <si>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</si>
  <si>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</si>
  <si>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</si>
  <si>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</si>
  <si>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</si>
  <si>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</si>
  <si>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</si>
  <si>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</si>
  <si>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</si>
  <si>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</si>
  <si>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</si>
  <si>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</si>
  <si>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</si>
  <si>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</si>
  <si>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</si>
  <si>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</si>
  <si>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</si>
  <si>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</si>
  <si>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</si>
  <si>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</si>
  <si>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</si>
  <si>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</si>
  <si>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</si>
  <si>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</si>
  <si>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</si>
  <si>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</si>
  <si>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</si>
  <si>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</si>
  <si>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</si>
  <si>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</si>
  <si>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</si>
  <si>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</si>
  <si>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</si>
  <si>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</si>
  <si>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</si>
  <si>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</si>
  <si>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</si>
  <si>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</si>
  <si>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</si>
  <si>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</si>
  <si>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</si>
  <si>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</si>
  <si>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</si>
  <si>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</si>
  <si>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</si>
  <si>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</si>
  <si>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41040500</t>
  </si>
  <si>
    <t>41053900</t>
  </si>
  <si>
    <t/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</si>
  <si>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</si>
  <si>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</si>
  <si>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Найменування доходів згідно із бюджетною класифікацією</t>
  </si>
  <si>
    <t>% виконання</t>
  </si>
  <si>
    <t>відхилення, 
+/-</t>
  </si>
  <si>
    <t>РАЗОМ ДОХОДІВ ЗАГАЛЬНОГО ФОНДУ</t>
  </si>
  <si>
    <t>5=4-3</t>
  </si>
  <si>
    <t>6=4/3*100</t>
  </si>
  <si>
    <t>Загальний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</si>
  <si>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</si>
  <si>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</si>
  <si>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</si>
  <si>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</si>
  <si>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 </t>
  </si>
  <si>
    <t>Рентна плата за користування надрами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</si>
  <si>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</si>
  <si>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</si>
  <si>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</si>
  <si>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</si>
  <si>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</si>
  <si>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</si>
  <si>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Туристичний збір 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</si>
  <si>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</si>
  <si>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</si>
  <si>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</si>
  <si>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</si>
  <si>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</si>
  <si>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</si>
  <si>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</si>
  <si>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</si>
  <si>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</si>
  <si>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</si>
  <si>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</si>
  <si>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</si>
  <si>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</si>
  <si>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</si>
  <si>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Всього без урахування трансфертів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</si>
  <si>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</si>
  <si>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</si>
  <si>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</si>
  <si>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</si>
  <si>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</si>
  <si>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</si>
  <si>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</si>
  <si>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</si>
  <si>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</si>
  <si>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</si>
  <si>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</si>
  <si>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</si>
  <si>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Спеціальний фонд</t>
  </si>
  <si>
    <t>Екологічний податок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</si>
  <si>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</si>
  <si>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</si>
  <si>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</si>
  <si>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Всього без урахування трансферт</t>
  </si>
  <si>
    <t>РАЗОМ ДОХОДІВ СПЕЦІАЛЬНОГО ФОНДУ</t>
  </si>
  <si>
    <t>РАЗОМ ДОХОДІВ ЗАГАЛЬНОГО ТА СПЕЦІАЛЬНОГО ФОНДУ</t>
  </si>
  <si>
    <t xml:space="preserve"> бюджету селищної територіальної </t>
  </si>
  <si>
    <t xml:space="preserve">бюджету селищної територіальної 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</si>
  <si>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</si>
  <si>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Фінансовий відділ Зачепилівської селищної ради (головний розпорядник)</t>
  </si>
  <si>
    <t>Інші дотації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</si>
  <si>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</si>
  <si>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ВИДАТКІВ СПЕЦІАЛЬНОГО ФОНДУ</t>
  </si>
  <si>
    <t>ВСЬОГО ВИДАТКІВ ЗАГАЛЬНОГО ФОНДУ:</t>
  </si>
  <si>
    <t>Додаток  2</t>
  </si>
  <si>
    <t>2142</t>
  </si>
  <si>
    <t>Програми і централізовані заходи боротьби з туберкульозом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</si>
  <si>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</si>
  <si>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</si>
  <si>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</si>
  <si>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громади за І півріччя 2023 року"</t>
  </si>
  <si>
    <t>Звіт про виконання видаткової частини бюджету селищної територіальної громади за І півріччя 2023 року</t>
  </si>
  <si>
    <t>Виконано за І півріччя 2023 року</t>
  </si>
  <si>
    <t>Уточнений план на І півріччя 2023 року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</si>
  <si>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</si>
  <si>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Виконано за І півріччя  2023 року</t>
  </si>
  <si>
    <t>7330</t>
  </si>
  <si>
    <t>Будівництво інших об`єктів комунальної власності</t>
  </si>
  <si>
    <t>Звіт про виконання доходної частини бюджету Зачепилівської селищної територіальної громади за І півріччя 2023 року</t>
  </si>
  <si>
    <t>Затверджено  з урахуванням змін на І півріччя 2023 року</t>
  </si>
  <si>
    <t>від 11 липня 2023 року</t>
  </si>
  <si>
    <t>до рішення ХХХІV сесії VIІІ скликання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</si>
</sst>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#0.0"/>
    <numFmt numFmtId="183" formatCode="#0.0\ %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66">
    <font>
      <sz val="10"/>
      <name val="Arial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i/>
      <sz val="9"/>
      <name val="Arial Cyr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0" fillId="34" borderId="0" xfId="0" applyFill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35" borderId="10" xfId="0" applyFill="1" applyBorder="1" applyAlignment="1">
      <alignment horizontal="center" wrapText="1"/>
    </xf>
    <xf numFmtId="180" fontId="0" fillId="0" borderId="10" xfId="0" applyNumberFormat="1" applyBorder="1" applyAlignment="1">
      <alignment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180" fontId="18" fillId="0" borderId="10" xfId="0" applyNumberFormat="1" applyFont="1" applyBorder="1" applyAlignment="1">
      <alignment/>
    </xf>
    <xf numFmtId="0" fontId="0" fillId="35" borderId="15" xfId="0" applyFill="1" applyBorder="1" applyAlignment="1">
      <alignment horizontal="center" wrapText="1"/>
    </xf>
    <xf numFmtId="0" fontId="0" fillId="0" borderId="0" xfId="0" applyBorder="1" applyAlignment="1">
      <alignment/>
    </xf>
    <xf numFmtId="180" fontId="18" fillId="0" borderId="16" xfId="0" applyNumberFormat="1" applyFont="1" applyBorder="1" applyAlignment="1">
      <alignment wrapText="1"/>
    </xf>
    <xf numFmtId="180" fontId="18" fillId="0" borderId="10" xfId="0" applyNumberFormat="1" applyFont="1" applyBorder="1" applyAlignment="1">
      <alignment wrapText="1"/>
    </xf>
    <xf numFmtId="0" fontId="19" fillId="36" borderId="17" xfId="0" applyFont="1" applyFill="1" applyBorder="1" applyAlignment="1" applyProtection="1">
      <alignment vertical="center" wrapText="1"/>
      <protection locked="0"/>
    </xf>
    <xf numFmtId="0" fontId="20" fillId="36" borderId="17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180" fontId="18" fillId="0" borderId="16" xfId="0" applyNumberFormat="1" applyFont="1" applyBorder="1" applyAlignment="1">
      <alignment horizontal="center"/>
    </xf>
    <xf numFmtId="180" fontId="18" fillId="0" borderId="10" xfId="0" applyNumberFormat="1" applyFont="1" applyBorder="1" applyAlignment="1">
      <alignment horizontal="center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9" fillId="37" borderId="21" xfId="0" applyFont="1" applyFill="1" applyBorder="1" applyAlignment="1" applyProtection="1">
      <alignment horizontal="center" vertical="center" wrapText="1"/>
      <protection locked="0"/>
    </xf>
    <xf numFmtId="0" fontId="12" fillId="37" borderId="21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38" borderId="21" xfId="0" applyFont="1" applyFill="1" applyBorder="1" applyAlignment="1" applyProtection="1">
      <alignment horizontal="center" vertical="center" wrapText="1"/>
      <protection locked="0"/>
    </xf>
    <xf numFmtId="0" fontId="19" fillId="38" borderId="21" xfId="0" applyFont="1" applyFill="1" applyBorder="1" applyAlignment="1" applyProtection="1">
      <alignment horizontal="center" vertical="center" wrapText="1"/>
      <protection locked="0"/>
    </xf>
    <xf numFmtId="49" fontId="19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21" xfId="0" applyFont="1" applyFill="1" applyBorder="1" applyAlignment="1" applyProtection="1">
      <alignment horizontal="center" vertical="center" wrapText="1"/>
      <protection locked="0"/>
    </xf>
    <xf numFmtId="180" fontId="18" fillId="37" borderId="10" xfId="0" applyNumberFormat="1" applyFont="1" applyFill="1" applyBorder="1" applyAlignment="1">
      <alignment horizontal="center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180" fontId="18" fillId="0" borderId="10" xfId="0" applyNumberFormat="1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180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21" xfId="0" applyNumberFormat="1" applyFont="1" applyFill="1" applyBorder="1" applyAlignment="1" applyProtection="1">
      <alignment vertical="center" wrapText="1"/>
      <protection locked="0"/>
    </xf>
    <xf numFmtId="2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8" fillId="37" borderId="21" xfId="0" applyNumberFormat="1" applyFont="1" applyFill="1" applyBorder="1" applyAlignment="1" applyProtection="1">
      <alignment vertical="center" wrapText="1"/>
      <protection locked="0"/>
    </xf>
    <xf numFmtId="2" fontId="18" fillId="37" borderId="21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10" xfId="0" applyNumberFormat="1" applyFont="1" applyBorder="1" applyAlignment="1">
      <alignment horizontal="center"/>
    </xf>
    <xf numFmtId="2" fontId="19" fillId="0" borderId="21" xfId="0" applyNumberFormat="1" applyFont="1" applyFill="1" applyBorder="1" applyAlignment="1" applyProtection="1">
      <alignment vertical="center" wrapText="1"/>
      <protection locked="0"/>
    </xf>
    <xf numFmtId="2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Border="1" applyAlignment="1">
      <alignment/>
    </xf>
    <xf numFmtId="0" fontId="18" fillId="38" borderId="21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180" fontId="18" fillId="0" borderId="21" xfId="0" applyNumberFormat="1" applyFont="1" applyBorder="1" applyAlignment="1">
      <alignment horizontal="center"/>
    </xf>
    <xf numFmtId="180" fontId="19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180" fontId="18" fillId="0" borderId="22" xfId="0" applyNumberFormat="1" applyFont="1" applyBorder="1" applyAlignment="1">
      <alignment horizontal="center"/>
    </xf>
    <xf numFmtId="0" fontId="17" fillId="36" borderId="23" xfId="0" applyFont="1" applyFill="1" applyBorder="1" applyAlignment="1" applyProtection="1">
      <alignment vertical="center" wrapText="1"/>
      <protection locked="0"/>
    </xf>
    <xf numFmtId="180" fontId="18" fillId="36" borderId="21" xfId="0" applyNumberFormat="1" applyFont="1" applyFill="1" applyBorder="1" applyAlignment="1">
      <alignment horizontal="center"/>
    </xf>
    <xf numFmtId="180" fontId="18" fillId="36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8" fillId="0" borderId="21" xfId="0" applyNumberFormat="1" applyFont="1" applyFill="1" applyBorder="1" applyAlignment="1" applyProtection="1">
      <alignment horizontal="center" vertical="top" wrapText="1"/>
      <protection/>
    </xf>
    <xf numFmtId="4" fontId="8" fillId="34" borderId="21" xfId="0" applyNumberFormat="1" applyFont="1" applyFill="1" applyBorder="1" applyAlignment="1" applyProtection="1">
      <alignment horizontal="center" vertical="top" wrapText="1"/>
      <protection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182" fontId="8" fillId="37" borderId="21" xfId="0" applyNumberFormat="1" applyFont="1" applyFill="1" applyBorder="1" applyAlignment="1" applyProtection="1">
      <alignment horizontal="center" vertical="top" wrapText="1"/>
      <protection/>
    </xf>
    <xf numFmtId="182" fontId="8" fillId="34" borderId="21" xfId="0" applyNumberFormat="1" applyFont="1" applyFill="1" applyBorder="1" applyAlignment="1" applyProtection="1">
      <alignment horizontal="center" vertical="top" wrapText="1"/>
      <protection/>
    </xf>
    <xf numFmtId="182" fontId="8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/>
    </xf>
    <xf numFmtId="189" fontId="18" fillId="0" borderId="10" xfId="0" applyNumberFormat="1" applyFont="1" applyBorder="1" applyAlignment="1">
      <alignment horizontal="center"/>
    </xf>
    <xf numFmtId="0" fontId="18" fillId="38" borderId="2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182" fontId="9" fillId="0" borderId="21" xfId="0" applyNumberFormat="1" applyFont="1" applyFill="1" applyBorder="1" applyAlignment="1" applyProtection="1">
      <alignment horizontal="center" vertical="top" wrapText="1"/>
      <protection/>
    </xf>
    <xf numFmtId="182" fontId="9" fillId="34" borderId="21" xfId="0" applyNumberFormat="1" applyFont="1" applyFill="1" applyBorder="1" applyAlignment="1" applyProtection="1">
      <alignment horizontal="center" vertical="top" wrapText="1"/>
      <protection/>
    </xf>
    <xf numFmtId="4" fontId="9" fillId="34" borderId="21" xfId="0" applyNumberFormat="1" applyFont="1" applyFill="1" applyBorder="1" applyAlignment="1" applyProtection="1">
      <alignment horizontal="center" vertical="top" wrapText="1"/>
      <protection/>
    </xf>
    <xf numFmtId="182" fontId="11" fillId="39" borderId="21" xfId="0" applyNumberFormat="1" applyFont="1" applyFill="1" applyBorder="1" applyAlignment="1" applyProtection="1">
      <alignment horizontal="center" vertical="center" wrapText="1"/>
      <protection/>
    </xf>
    <xf numFmtId="4" fontId="11" fillId="39" borderId="21" xfId="0" applyNumberFormat="1" applyFont="1" applyFill="1" applyBorder="1" applyAlignment="1" applyProtection="1">
      <alignment horizontal="center" vertical="center" wrapText="1"/>
      <protection/>
    </xf>
    <xf numFmtId="4" fontId="11" fillId="39" borderId="21" xfId="0" applyNumberFormat="1" applyFont="1" applyFill="1" applyBorder="1" applyAlignment="1" applyProtection="1">
      <alignment horizontal="center" vertical="center" wrapText="1"/>
      <protection/>
    </xf>
    <xf numFmtId="4" fontId="15" fillId="36" borderId="25" xfId="0" applyNumberFormat="1" applyFont="1" applyFill="1" applyBorder="1" applyAlignment="1">
      <alignment horizontal="center" vertical="center"/>
    </xf>
    <xf numFmtId="182" fontId="8" fillId="40" borderId="25" xfId="0" applyNumberFormat="1" applyFont="1" applyFill="1" applyBorder="1" applyAlignment="1" applyProtection="1">
      <alignment horizontal="center" vertical="center" wrapText="1"/>
      <protection/>
    </xf>
    <xf numFmtId="4" fontId="8" fillId="40" borderId="26" xfId="0" applyNumberFormat="1" applyFont="1" applyFill="1" applyBorder="1" applyAlignment="1" applyProtection="1">
      <alignment horizontal="center" vertical="center" wrapText="1"/>
      <protection/>
    </xf>
    <xf numFmtId="182" fontId="9" fillId="0" borderId="21" xfId="0" applyNumberFormat="1" applyFont="1" applyFill="1" applyBorder="1" applyAlignment="1" applyProtection="1">
      <alignment horizontal="center" vertical="top" wrapText="1"/>
      <protection/>
    </xf>
    <xf numFmtId="4" fontId="9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82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left" vertical="top" wrapText="1"/>
      <protection/>
    </xf>
    <xf numFmtId="0" fontId="26" fillId="41" borderId="21" xfId="0" applyFont="1" applyFill="1" applyBorder="1" applyAlignment="1" applyProtection="1">
      <alignment horizontal="center" vertical="center" wrapText="1"/>
      <protection/>
    </xf>
    <xf numFmtId="0" fontId="26" fillId="33" borderId="21" xfId="0" applyFont="1" applyFill="1" applyBorder="1" applyAlignment="1" applyProtection="1">
      <alignment horizontal="left" vertical="top" wrapText="1"/>
      <protection/>
    </xf>
    <xf numFmtId="0" fontId="25" fillId="33" borderId="21" xfId="0" applyFont="1" applyFill="1" applyBorder="1" applyAlignment="1" applyProtection="1">
      <alignment horizontal="left" vertical="top" wrapText="1"/>
      <protection/>
    </xf>
    <xf numFmtId="0" fontId="25" fillId="0" borderId="21" xfId="0" applyFont="1" applyFill="1" applyBorder="1" applyAlignment="1" applyProtection="1">
      <alignment horizontal="left" vertical="top" wrapText="1"/>
      <protection/>
    </xf>
    <xf numFmtId="0" fontId="26" fillId="37" borderId="21" xfId="0" applyFont="1" applyFill="1" applyBorder="1" applyAlignment="1" applyProtection="1">
      <alignment horizontal="left" vertical="top" wrapText="1"/>
      <protection/>
    </xf>
    <xf numFmtId="182" fontId="8" fillId="37" borderId="21" xfId="0" applyNumberFormat="1" applyFont="1" applyFill="1" applyBorder="1" applyAlignment="1" applyProtection="1">
      <alignment horizontal="center" vertical="top" wrapText="1"/>
      <protection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26" fillId="34" borderId="21" xfId="0" applyFont="1" applyFill="1" applyBorder="1" applyAlignment="1" applyProtection="1">
      <alignment horizontal="left" vertical="top" wrapText="1"/>
      <protection/>
    </xf>
    <xf numFmtId="182" fontId="8" fillId="34" borderId="21" xfId="0" applyNumberFormat="1" applyFont="1" applyFill="1" applyBorder="1" applyAlignment="1" applyProtection="1">
      <alignment horizontal="center" vertical="top" wrapText="1"/>
      <protection/>
    </xf>
    <xf numFmtId="4" fontId="8" fillId="34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Alignment="1">
      <alignment wrapText="1"/>
    </xf>
    <xf numFmtId="180" fontId="0" fillId="0" borderId="15" xfId="0" applyNumberFormat="1" applyBorder="1" applyAlignment="1">
      <alignment/>
    </xf>
    <xf numFmtId="180" fontId="18" fillId="0" borderId="27" xfId="0" applyNumberFormat="1" applyFont="1" applyBorder="1" applyAlignment="1">
      <alignment/>
    </xf>
    <xf numFmtId="189" fontId="18" fillId="0" borderId="21" xfId="0" applyNumberFormat="1" applyFont="1" applyBorder="1" applyAlignment="1">
      <alignment horizontal="center"/>
    </xf>
    <xf numFmtId="180" fontId="19" fillId="36" borderId="22" xfId="0" applyNumberFormat="1" applyFont="1" applyFill="1" applyBorder="1" applyAlignment="1">
      <alignment horizontal="center"/>
    </xf>
    <xf numFmtId="180" fontId="19" fillId="36" borderId="28" xfId="0" applyNumberFormat="1" applyFont="1" applyFill="1" applyBorder="1" applyAlignment="1">
      <alignment horizontal="center"/>
    </xf>
    <xf numFmtId="180" fontId="19" fillId="36" borderId="21" xfId="0" applyNumberFormat="1" applyFont="1" applyFill="1" applyBorder="1" applyAlignment="1">
      <alignment horizontal="center"/>
    </xf>
    <xf numFmtId="2" fontId="19" fillId="36" borderId="21" xfId="0" applyNumberFormat="1" applyFont="1" applyFill="1" applyBorder="1" applyAlignment="1">
      <alignment/>
    </xf>
    <xf numFmtId="180" fontId="19" fillId="36" borderId="10" xfId="0" applyNumberFormat="1" applyFont="1" applyFill="1" applyBorder="1" applyAlignment="1">
      <alignment horizontal="center"/>
    </xf>
    <xf numFmtId="4" fontId="28" fillId="34" borderId="21" xfId="0" applyNumberFormat="1" applyFont="1" applyFill="1" applyBorder="1" applyAlignment="1" applyProtection="1">
      <alignment horizontal="center" vertical="center" wrapText="1"/>
      <protection/>
    </xf>
    <xf numFmtId="180" fontId="29" fillId="0" borderId="21" xfId="0" applyNumberFormat="1" applyFont="1" applyBorder="1" applyAlignment="1" applyProtection="1">
      <alignment horizontal="center" vertical="top" wrapText="1"/>
      <protection/>
    </xf>
    <xf numFmtId="0" fontId="25" fillId="0" borderId="29" xfId="0" applyFont="1" applyBorder="1" applyAlignment="1" applyProtection="1">
      <alignment horizontal="left" vertical="top" wrapText="1"/>
      <protection/>
    </xf>
    <xf numFmtId="180" fontId="29" fillId="0" borderId="21" xfId="0" applyNumberFormat="1" applyFont="1" applyBorder="1" applyAlignment="1" applyProtection="1">
      <alignment horizontal="center" vertical="top" wrapText="1"/>
      <protection/>
    </xf>
    <xf numFmtId="4" fontId="9" fillId="0" borderId="21" xfId="0" applyNumberFormat="1" applyFont="1" applyFill="1" applyBorder="1" applyAlignment="1" applyProtection="1">
      <alignment horizontal="center" vertical="top" wrapText="1"/>
      <protection/>
    </xf>
    <xf numFmtId="0" fontId="26" fillId="41" borderId="17" xfId="0" applyFont="1" applyFill="1" applyBorder="1" applyAlignment="1" applyProtection="1">
      <alignment horizontal="center" vertical="center" wrapText="1"/>
      <protection/>
    </xf>
    <xf numFmtId="0" fontId="26" fillId="33" borderId="17" xfId="0" applyFont="1" applyFill="1" applyBorder="1" applyAlignment="1" applyProtection="1">
      <alignment horizontal="left" vertical="top" wrapText="1"/>
      <protection/>
    </xf>
    <xf numFmtId="0" fontId="25" fillId="0" borderId="17" xfId="0" applyFont="1" applyBorder="1" applyAlignment="1" applyProtection="1">
      <alignment horizontal="left" vertical="top" wrapText="1"/>
      <protection/>
    </xf>
    <xf numFmtId="4" fontId="29" fillId="0" borderId="21" xfId="0" applyNumberFormat="1" applyFont="1" applyBorder="1" applyAlignment="1" applyProtection="1">
      <alignment horizontal="center" vertical="top" wrapText="1"/>
      <protection/>
    </xf>
    <xf numFmtId="180" fontId="16" fillId="41" borderId="21" xfId="0" applyNumberFormat="1" applyFont="1" applyFill="1" applyBorder="1" applyAlignment="1" applyProtection="1">
      <alignment horizontal="center" vertical="top" wrapText="1"/>
      <protection/>
    </xf>
    <xf numFmtId="180" fontId="16" fillId="33" borderId="21" xfId="0" applyNumberFormat="1" applyFont="1" applyFill="1" applyBorder="1" applyAlignment="1" applyProtection="1">
      <alignment horizontal="center" vertical="top" wrapText="1"/>
      <protection/>
    </xf>
    <xf numFmtId="0" fontId="26" fillId="37" borderId="17" xfId="0" applyFont="1" applyFill="1" applyBorder="1" applyAlignment="1" applyProtection="1">
      <alignment horizontal="left" vertical="top" wrapText="1"/>
      <protection/>
    </xf>
    <xf numFmtId="0" fontId="26" fillId="34" borderId="17" xfId="0" applyFont="1" applyFill="1" applyBorder="1" applyAlignment="1" applyProtection="1">
      <alignment horizontal="left" vertical="top" wrapText="1"/>
      <protection/>
    </xf>
    <xf numFmtId="0" fontId="25" fillId="0" borderId="17" xfId="0" applyFont="1" applyFill="1" applyBorder="1" applyAlignment="1" applyProtection="1">
      <alignment horizontal="left" vertical="top" wrapText="1"/>
      <protection/>
    </xf>
    <xf numFmtId="0" fontId="2" fillId="0" borderId="21" xfId="0" applyFont="1" applyFill="1" applyBorder="1" applyAlignment="1" applyProtection="1">
      <alignment horizontal="left" vertical="top" wrapText="1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26" fillId="37" borderId="28" xfId="0" applyFont="1" applyFill="1" applyBorder="1" applyAlignment="1" applyProtection="1">
      <alignment horizontal="left" vertical="top" wrapText="1"/>
      <protection/>
    </xf>
    <xf numFmtId="4" fontId="28" fillId="37" borderId="28" xfId="0" applyNumberFormat="1" applyFont="1" applyFill="1" applyBorder="1" applyAlignment="1" applyProtection="1">
      <alignment horizontal="center" vertical="center" wrapText="1"/>
      <protection/>
    </xf>
    <xf numFmtId="180" fontId="29" fillId="33" borderId="21" xfId="0" applyNumberFormat="1" applyFont="1" applyFill="1" applyBorder="1" applyAlignment="1" applyProtection="1">
      <alignment horizontal="center" vertical="top" wrapText="1"/>
      <protection/>
    </xf>
    <xf numFmtId="180" fontId="16" fillId="41" borderId="30" xfId="0" applyNumberFormat="1" applyFont="1" applyFill="1" applyBorder="1" applyAlignment="1" applyProtection="1">
      <alignment horizontal="center" vertical="top" wrapText="1"/>
      <protection/>
    </xf>
    <xf numFmtId="180" fontId="29" fillId="0" borderId="21" xfId="0" applyNumberFormat="1" applyFont="1" applyFill="1" applyBorder="1" applyAlignment="1" applyProtection="1">
      <alignment horizontal="center" vertical="top" wrapText="1"/>
      <protection/>
    </xf>
    <xf numFmtId="0" fontId="30" fillId="34" borderId="21" xfId="0" applyFont="1" applyFill="1" applyBorder="1" applyAlignment="1" applyProtection="1">
      <alignment horizontal="left" vertical="top" wrapText="1"/>
      <protection/>
    </xf>
    <xf numFmtId="0" fontId="30" fillId="33" borderId="21" xfId="0" applyFont="1" applyFill="1" applyBorder="1" applyAlignment="1" applyProtection="1">
      <alignment horizontal="left" vertical="top" wrapText="1"/>
      <protection/>
    </xf>
    <xf numFmtId="182" fontId="9" fillId="34" borderId="21" xfId="0" applyNumberFormat="1" applyFont="1" applyFill="1" applyBorder="1" applyAlignment="1" applyProtection="1">
      <alignment horizontal="center" vertical="top" wrapText="1"/>
      <protection/>
    </xf>
    <xf numFmtId="4" fontId="9" fillId="34" borderId="21" xfId="0" applyNumberFormat="1" applyFont="1" applyFill="1" applyBorder="1" applyAlignment="1" applyProtection="1">
      <alignment horizontal="center" vertical="top" wrapText="1"/>
      <protection/>
    </xf>
    <xf numFmtId="4" fontId="31" fillId="0" borderId="21" xfId="0" applyNumberFormat="1" applyFont="1" applyFill="1" applyBorder="1" applyAlignment="1" applyProtection="1">
      <alignment horizontal="center" vertical="center" wrapText="1"/>
      <protection/>
    </xf>
    <xf numFmtId="4" fontId="32" fillId="39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1" fillId="0" borderId="33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wrapText="1"/>
    </xf>
    <xf numFmtId="180" fontId="21" fillId="0" borderId="34" xfId="0" applyNumberFormat="1" applyFont="1" applyBorder="1" applyAlignment="1">
      <alignment horizontal="center"/>
    </xf>
    <xf numFmtId="180" fontId="21" fillId="0" borderId="35" xfId="0" applyNumberFormat="1" applyFont="1" applyBorder="1" applyAlignment="1">
      <alignment horizontal="center"/>
    </xf>
    <xf numFmtId="180" fontId="21" fillId="0" borderId="0" xfId="0" applyNumberFormat="1" applyFont="1" applyBorder="1" applyAlignment="1">
      <alignment horizontal="center"/>
    </xf>
    <xf numFmtId="180" fontId="21" fillId="0" borderId="36" xfId="0" applyNumberFormat="1" applyFont="1" applyBorder="1" applyAlignment="1">
      <alignment horizontal="center"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4" fontId="14" fillId="36" borderId="38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0" fillId="39" borderId="21" xfId="0" applyFont="1" applyFill="1" applyBorder="1" applyAlignment="1" applyProtection="1">
      <alignment horizontal="center" vertical="center" wrapText="1"/>
      <protection/>
    </xf>
    <xf numFmtId="0" fontId="12" fillId="42" borderId="40" xfId="0" applyFont="1" applyFill="1" applyBorder="1" applyAlignment="1" applyProtection="1">
      <alignment horizontal="center" vertical="center" wrapText="1"/>
      <protection/>
    </xf>
    <xf numFmtId="0" fontId="12" fillId="42" borderId="0" xfId="0" applyFont="1" applyFill="1" applyBorder="1" applyAlignment="1" applyProtection="1">
      <alignment horizontal="center" vertical="center" wrapText="1"/>
      <protection/>
    </xf>
    <xf numFmtId="0" fontId="12" fillId="42" borderId="41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Border="1" applyAlignment="1" applyProtection="1">
      <alignment horizontal="center" vertical="center" wrapText="1"/>
      <protection/>
    </xf>
    <xf numFmtId="0" fontId="16" fillId="0" borderId="43" xfId="0" applyFont="1" applyBorder="1" applyAlignment="1" applyProtection="1">
      <alignment horizontal="center" vertical="center" wrapText="1"/>
      <protection/>
    </xf>
    <xf numFmtId="0" fontId="12" fillId="42" borderId="31" xfId="0" applyFont="1" applyFill="1" applyBorder="1" applyAlignment="1" applyProtection="1">
      <alignment horizontal="center" vertical="center" wrapText="1"/>
      <protection/>
    </xf>
    <xf numFmtId="0" fontId="12" fillId="42" borderId="32" xfId="0" applyFont="1" applyFill="1" applyBorder="1" applyAlignment="1" applyProtection="1">
      <alignment horizontal="center" vertical="center" wrapText="1"/>
      <protection/>
    </xf>
    <xf numFmtId="0" fontId="12" fillId="42" borderId="33" xfId="0" applyFont="1" applyFill="1" applyBorder="1" applyAlignment="1" applyProtection="1">
      <alignment horizontal="center" vertical="center" wrapText="1"/>
      <protection/>
    </xf>
    <xf numFmtId="0" fontId="16" fillId="0" borderId="44" xfId="0" applyFont="1" applyBorder="1" applyAlignment="1" applyProtection="1">
      <alignment horizontal="center" vertical="center" wrapText="1"/>
      <protection/>
    </xf>
    <xf numFmtId="0" fontId="10" fillId="39" borderId="17" xfId="0" applyFont="1" applyFill="1" applyBorder="1" applyAlignment="1" applyProtection="1">
      <alignment horizontal="center" vertical="center" wrapText="1"/>
      <protection/>
    </xf>
    <xf numFmtId="0" fontId="10" fillId="39" borderId="4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110"/>
  <sheetViews>
    <sheetView tabSelected="1" zoomScalePageLayoutView="0" workbookViewId="0" topLeftCell="B4">
      <selection activeCell="L102" sqref="L102"/>
    </sheetView>
  </sheetViews>
  <sheetFormatPr defaultColWidth="9.140625" defaultRowHeight="12.75"/>
  <cols>
    <col min="1" max="1" width="0" style="0" hidden="1" customWidth="1"/>
    <col min="2" max="2" width="12.7109375" style="0" customWidth="1"/>
    <col min="3" max="3" width="47.57421875" style="0" customWidth="1"/>
    <col min="4" max="4" width="15.00390625" style="0" customWidth="1"/>
    <col min="5" max="5" width="14.8515625" style="0" customWidth="1"/>
    <col min="6" max="6" width="14.421875" style="0" customWidth="1"/>
    <col min="7" max="7" width="13.7109375" style="0" customWidth="1"/>
    <col min="8" max="8" width="11.421875" style="0" customWidth="1"/>
  </cols>
  <sheetData>
    <row r="1" ht="12.75">
      <c r="F1" s="84" t="s">
        <v>88</v>
      </c>
    </row>
    <row r="2" spans="5:7" ht="12.75">
      <c r="E2" s="67"/>
      <c r="F2" s="83" t="s">
        <v>263</v>
      </c>
      <c r="G2" s="67"/>
    </row>
    <row r="3" spans="5:7" ht="12.75">
      <c r="E3" s="67"/>
      <c r="F3" s="83" t="s">
        <v>262</v>
      </c>
      <c r="G3" s="67"/>
    </row>
    <row r="4" spans="5:7" ht="12.75">
      <c r="E4" s="67"/>
      <c r="F4" s="83" t="s">
        <v>89</v>
      </c>
      <c r="G4" s="67"/>
    </row>
    <row r="5" spans="5:7" ht="12.75">
      <c r="E5" s="67"/>
      <c r="F5" s="2" t="s">
        <v>238</v>
      </c>
      <c r="G5" s="67"/>
    </row>
    <row r="6" spans="5:7" ht="12.75">
      <c r="E6" s="67"/>
      <c r="F6" s="2" t="s">
        <v>252</v>
      </c>
      <c r="G6" s="67"/>
    </row>
    <row r="7" spans="2:7" ht="42" customHeight="1">
      <c r="B7" s="138" t="s">
        <v>260</v>
      </c>
      <c r="C7" s="138"/>
      <c r="D7" s="138"/>
      <c r="E7" s="138"/>
      <c r="F7" s="138"/>
      <c r="G7" s="138"/>
    </row>
    <row r="9" ht="13.5" thickBot="1">
      <c r="H9" s="17"/>
    </row>
    <row r="10" spans="1:8" ht="79.5" thickBot="1">
      <c r="A10" s="8" t="s">
        <v>98</v>
      </c>
      <c r="B10" s="10" t="s">
        <v>1</v>
      </c>
      <c r="C10" s="11" t="s">
        <v>183</v>
      </c>
      <c r="D10" s="11" t="s">
        <v>261</v>
      </c>
      <c r="E10" s="11" t="s">
        <v>254</v>
      </c>
      <c r="F10" s="12" t="s">
        <v>185</v>
      </c>
      <c r="G10" s="10" t="s">
        <v>184</v>
      </c>
      <c r="H10" s="14"/>
    </row>
    <row r="11" spans="1:8" ht="16.5" thickBot="1">
      <c r="A11" s="8"/>
      <c r="B11" s="25">
        <v>1</v>
      </c>
      <c r="C11" s="26">
        <v>2</v>
      </c>
      <c r="D11" s="26">
        <v>3</v>
      </c>
      <c r="E11" s="26">
        <v>4</v>
      </c>
      <c r="F11" s="27" t="s">
        <v>187</v>
      </c>
      <c r="G11" s="26" t="s">
        <v>188</v>
      </c>
      <c r="H11" s="13"/>
    </row>
    <row r="12" spans="1:8" ht="15.75">
      <c r="A12" s="16"/>
      <c r="B12" s="135" t="s">
        <v>189</v>
      </c>
      <c r="C12" s="136"/>
      <c r="D12" s="136"/>
      <c r="E12" s="136"/>
      <c r="F12" s="136"/>
      <c r="G12" s="137"/>
      <c r="H12" s="14"/>
    </row>
    <row r="13" spans="1:7" ht="15.75">
      <c r="A13" s="16"/>
      <c r="B13" s="28">
        <v>10000000</v>
      </c>
      <c r="C13" s="29" t="s">
        <v>190</v>
      </c>
      <c r="D13" s="45">
        <f>D14+D22+D30+D39</f>
        <v>33854430</v>
      </c>
      <c r="E13" s="45">
        <f>E14+E22+E30+E39</f>
        <v>35241921.75000001</v>
      </c>
      <c r="F13" s="44">
        <f aca="true" t="shared" si="0" ref="F13:F21">E13-D13</f>
        <v>1387491.7500000075</v>
      </c>
      <c r="G13" s="45">
        <f aca="true" t="shared" si="1" ref="G13:G21">E13/D13*100</f>
        <v>104.09840528994287</v>
      </c>
    </row>
    <row r="14" spans="1:7" ht="31.5">
      <c r="A14" s="16"/>
      <c r="B14" s="30">
        <v>11000000</v>
      </c>
      <c r="C14" s="30" t="s">
        <v>191</v>
      </c>
      <c r="D14" s="43">
        <f>D15+D20</f>
        <v>17796185</v>
      </c>
      <c r="E14" s="43">
        <f>E15+E20</f>
        <v>18239180.580000002</v>
      </c>
      <c r="F14" s="42">
        <f t="shared" si="0"/>
        <v>442995.58000000194</v>
      </c>
      <c r="G14" s="43">
        <f t="shared" si="1"/>
        <v>102.4892727289585</v>
      </c>
    </row>
    <row r="15" spans="1:7" ht="15.75">
      <c r="A15" s="16"/>
      <c r="B15" s="30">
        <v>11010000</v>
      </c>
      <c r="C15" s="30" t="s">
        <v>192</v>
      </c>
      <c r="D15" s="41">
        <f>D16+D17+D18+D19</f>
        <v>17794385</v>
      </c>
      <c r="E15" s="41">
        <f>E16+E17+E18+E19</f>
        <v>18237380.580000002</v>
      </c>
      <c r="F15" s="42">
        <f t="shared" si="0"/>
        <v>442995.58000000194</v>
      </c>
      <c r="G15" s="43">
        <f t="shared" si="1"/>
        <v>102.48952453259837</v>
      </c>
    </row>
    <row r="16" spans="1:7" ht="47.25">
      <c r="A16" s="9" t="s">
        <v>99</v>
      </c>
      <c r="B16" s="23" t="s">
        <v>100</v>
      </c>
      <c r="C16" s="18" t="s">
        <v>101</v>
      </c>
      <c r="D16" s="23">
        <v>13478545</v>
      </c>
      <c r="E16" s="23">
        <v>13901897.91</v>
      </c>
      <c r="F16" s="42">
        <f t="shared" si="0"/>
        <v>423352.91000000015</v>
      </c>
      <c r="G16" s="43">
        <f t="shared" si="1"/>
        <v>103.14093924826454</v>
      </c>
    </row>
    <row r="17" spans="1:7" ht="78.75">
      <c r="A17" s="9" t="s">
        <v>99</v>
      </c>
      <c r="B17" s="24" t="s">
        <v>102</v>
      </c>
      <c r="C17" s="19" t="s">
        <v>103</v>
      </c>
      <c r="D17" s="24">
        <v>1569000</v>
      </c>
      <c r="E17" s="24">
        <v>1570487.36</v>
      </c>
      <c r="F17" s="42">
        <f t="shared" si="0"/>
        <v>1487.3600000001024</v>
      </c>
      <c r="G17" s="43">
        <f t="shared" si="1"/>
        <v>100.09479668578713</v>
      </c>
    </row>
    <row r="18" spans="1:7" ht="47.25">
      <c r="A18" s="9" t="s">
        <v>99</v>
      </c>
      <c r="B18" s="24" t="s">
        <v>104</v>
      </c>
      <c r="C18" s="19" t="s">
        <v>105</v>
      </c>
      <c r="D18" s="24">
        <v>2480780</v>
      </c>
      <c r="E18" s="24">
        <v>2485426.08</v>
      </c>
      <c r="F18" s="42">
        <f t="shared" si="0"/>
        <v>4646.0800000000745</v>
      </c>
      <c r="G18" s="43">
        <f t="shared" si="1"/>
        <v>100.18728303194963</v>
      </c>
    </row>
    <row r="19" spans="1:7" ht="47.25">
      <c r="A19" s="9" t="s">
        <v>99</v>
      </c>
      <c r="B19" s="24" t="s">
        <v>106</v>
      </c>
      <c r="C19" s="19" t="s">
        <v>107</v>
      </c>
      <c r="D19" s="24">
        <v>266060</v>
      </c>
      <c r="E19" s="24">
        <v>279569.23</v>
      </c>
      <c r="F19" s="42">
        <f t="shared" si="0"/>
        <v>13509.229999999981</v>
      </c>
      <c r="G19" s="43">
        <f t="shared" si="1"/>
        <v>105.07751259114484</v>
      </c>
    </row>
    <row r="20" spans="1:7" ht="15.75">
      <c r="A20" s="9"/>
      <c r="B20" s="31">
        <v>11020000</v>
      </c>
      <c r="C20" s="31" t="s">
        <v>193</v>
      </c>
      <c r="D20" s="46">
        <v>1800</v>
      </c>
      <c r="E20" s="46">
        <v>1800</v>
      </c>
      <c r="F20" s="47">
        <f t="shared" si="0"/>
        <v>0</v>
      </c>
      <c r="G20" s="48">
        <f t="shared" si="1"/>
        <v>100</v>
      </c>
    </row>
    <row r="21" spans="1:7" ht="31.5">
      <c r="A21" s="9" t="s">
        <v>108</v>
      </c>
      <c r="B21" s="24" t="s">
        <v>109</v>
      </c>
      <c r="C21" s="19" t="s">
        <v>110</v>
      </c>
      <c r="D21" s="24">
        <v>1800</v>
      </c>
      <c r="E21" s="24">
        <v>1800</v>
      </c>
      <c r="F21" s="42">
        <f t="shared" si="0"/>
        <v>0</v>
      </c>
      <c r="G21" s="43">
        <f t="shared" si="1"/>
        <v>100</v>
      </c>
    </row>
    <row r="22" spans="1:7" ht="31.5">
      <c r="A22" s="9"/>
      <c r="B22" s="31">
        <v>13000000</v>
      </c>
      <c r="C22" s="31" t="s">
        <v>194</v>
      </c>
      <c r="D22" s="46">
        <f>D23+D25</f>
        <v>1543560</v>
      </c>
      <c r="E22" s="46">
        <f>E23+E25</f>
        <v>1591759.26</v>
      </c>
      <c r="F22" s="46">
        <f>E22-D22</f>
        <v>48199.26000000001</v>
      </c>
      <c r="G22" s="46">
        <f>E22/D22*100</f>
        <v>103.12260359169711</v>
      </c>
    </row>
    <row r="23" spans="1:7" ht="15.75">
      <c r="A23" s="9"/>
      <c r="B23" s="31">
        <v>13010000</v>
      </c>
      <c r="C23" s="31"/>
      <c r="D23" s="24">
        <f>D24</f>
        <v>95</v>
      </c>
      <c r="E23" s="24">
        <f>E24</f>
        <v>97.75</v>
      </c>
      <c r="F23" s="24">
        <f>E23-D23</f>
        <v>2.75</v>
      </c>
      <c r="G23" s="46">
        <f>E23/D23*100</f>
        <v>102.89473684210526</v>
      </c>
    </row>
    <row r="24" spans="1:7" ht="78.75">
      <c r="A24" s="9" t="s">
        <v>108</v>
      </c>
      <c r="B24" s="24" t="s">
        <v>111</v>
      </c>
      <c r="C24" s="19" t="s">
        <v>112</v>
      </c>
      <c r="D24" s="24">
        <v>95</v>
      </c>
      <c r="E24" s="24">
        <v>97.75</v>
      </c>
      <c r="F24" s="24">
        <f>E24-D24</f>
        <v>2.75</v>
      </c>
      <c r="G24" s="24">
        <f>E24/D24*100</f>
        <v>102.89473684210526</v>
      </c>
    </row>
    <row r="25" spans="1:7" ht="15.75">
      <c r="A25" s="9"/>
      <c r="B25" s="31">
        <v>13030000</v>
      </c>
      <c r="C25" s="31" t="s">
        <v>195</v>
      </c>
      <c r="D25" s="46">
        <f>D26+D27+D28+D29</f>
        <v>1543465</v>
      </c>
      <c r="E25" s="46">
        <f>E26+E27+E28+E29</f>
        <v>1591661.51</v>
      </c>
      <c r="F25" s="46">
        <f>E25-D25</f>
        <v>48196.51000000001</v>
      </c>
      <c r="G25" s="46">
        <f aca="true" t="shared" si="2" ref="G25:G88">E25/D25*100</f>
        <v>103.12261761685558</v>
      </c>
    </row>
    <row r="26" spans="1:7" ht="47.25">
      <c r="A26" s="9" t="s">
        <v>99</v>
      </c>
      <c r="B26" s="24" t="s">
        <v>113</v>
      </c>
      <c r="C26" s="19" t="s">
        <v>114</v>
      </c>
      <c r="D26" s="24">
        <v>7205</v>
      </c>
      <c r="E26" s="24">
        <v>7207.42</v>
      </c>
      <c r="F26" s="24">
        <f aca="true" t="shared" si="3" ref="F26:F88">E26-D26</f>
        <v>2.4200000000000728</v>
      </c>
      <c r="G26" s="24">
        <f t="shared" si="2"/>
        <v>100.03358778625955</v>
      </c>
    </row>
    <row r="27" spans="1:7" ht="31.5">
      <c r="A27" s="9" t="s">
        <v>115</v>
      </c>
      <c r="B27" s="24" t="s">
        <v>116</v>
      </c>
      <c r="C27" s="19" t="s">
        <v>117</v>
      </c>
      <c r="D27" s="24"/>
      <c r="E27" s="24"/>
      <c r="F27" s="24">
        <f t="shared" si="3"/>
        <v>0</v>
      </c>
      <c r="G27" s="24"/>
    </row>
    <row r="28" spans="1:7" ht="31.5">
      <c r="A28" s="9" t="s">
        <v>115</v>
      </c>
      <c r="B28" s="24" t="s">
        <v>118</v>
      </c>
      <c r="C28" s="19" t="s">
        <v>119</v>
      </c>
      <c r="D28" s="24">
        <v>1336260</v>
      </c>
      <c r="E28" s="24">
        <v>1345800.75</v>
      </c>
      <c r="F28" s="24">
        <f t="shared" si="3"/>
        <v>9540.75</v>
      </c>
      <c r="G28" s="24">
        <f t="shared" si="2"/>
        <v>100.71398904404832</v>
      </c>
    </row>
    <row r="29" spans="1:7" ht="31.5">
      <c r="A29" s="9" t="s">
        <v>115</v>
      </c>
      <c r="B29" s="24" t="s">
        <v>120</v>
      </c>
      <c r="C29" s="19" t="s">
        <v>121</v>
      </c>
      <c r="D29" s="24">
        <v>200000</v>
      </c>
      <c r="E29" s="24">
        <v>238653.34</v>
      </c>
      <c r="F29" s="24">
        <f t="shared" si="3"/>
        <v>38653.34</v>
      </c>
      <c r="G29" s="24">
        <f t="shared" si="2"/>
        <v>119.32667</v>
      </c>
    </row>
    <row r="30" spans="1:7" ht="15.75">
      <c r="A30" s="9"/>
      <c r="B30" s="32">
        <v>14000000</v>
      </c>
      <c r="C30" s="32" t="s">
        <v>196</v>
      </c>
      <c r="D30" s="46">
        <f>D31+D33+D35</f>
        <v>927680</v>
      </c>
      <c r="E30" s="46">
        <f>E31+E33+E35</f>
        <v>1156043.39</v>
      </c>
      <c r="F30" s="46">
        <f t="shared" si="3"/>
        <v>228363.3899999999</v>
      </c>
      <c r="G30" s="46">
        <f t="shared" si="2"/>
        <v>124.61661240945152</v>
      </c>
    </row>
    <row r="31" spans="1:7" ht="31.5">
      <c r="A31" s="9"/>
      <c r="B31" s="32">
        <v>14020000</v>
      </c>
      <c r="C31" s="32" t="s">
        <v>197</v>
      </c>
      <c r="D31" s="46">
        <f>D32</f>
        <v>130000</v>
      </c>
      <c r="E31" s="46">
        <f>E32</f>
        <v>211055.65</v>
      </c>
      <c r="F31" s="46">
        <f t="shared" si="3"/>
        <v>81055.65</v>
      </c>
      <c r="G31" s="46">
        <f t="shared" si="2"/>
        <v>162.3505</v>
      </c>
    </row>
    <row r="32" spans="1:7" ht="15.75">
      <c r="A32" s="9" t="s">
        <v>115</v>
      </c>
      <c r="B32" s="24" t="s">
        <v>122</v>
      </c>
      <c r="C32" s="15" t="s">
        <v>123</v>
      </c>
      <c r="D32" s="24">
        <v>130000</v>
      </c>
      <c r="E32" s="24">
        <v>211055.65</v>
      </c>
      <c r="F32" s="24">
        <f t="shared" si="3"/>
        <v>81055.65</v>
      </c>
      <c r="G32" s="24">
        <f t="shared" si="2"/>
        <v>162.3505</v>
      </c>
    </row>
    <row r="33" spans="1:7" ht="47.25">
      <c r="A33" s="9"/>
      <c r="B33" s="31">
        <v>14030000</v>
      </c>
      <c r="C33" s="31" t="s">
        <v>198</v>
      </c>
      <c r="D33" s="46">
        <f>D34</f>
        <v>750000</v>
      </c>
      <c r="E33" s="46">
        <f>E34</f>
        <v>894397.84</v>
      </c>
      <c r="F33" s="46">
        <f t="shared" si="3"/>
        <v>144397.83999999997</v>
      </c>
      <c r="G33" s="46">
        <f t="shared" si="2"/>
        <v>119.25304533333332</v>
      </c>
    </row>
    <row r="34" spans="1:7" ht="15.75">
      <c r="A34" s="9" t="s">
        <v>115</v>
      </c>
      <c r="B34" s="24" t="s">
        <v>124</v>
      </c>
      <c r="C34" s="15" t="s">
        <v>123</v>
      </c>
      <c r="D34" s="24">
        <v>750000</v>
      </c>
      <c r="E34" s="24">
        <v>894397.84</v>
      </c>
      <c r="F34" s="24">
        <f t="shared" si="3"/>
        <v>144397.83999999997</v>
      </c>
      <c r="G34" s="24">
        <f t="shared" si="2"/>
        <v>119.25304533333332</v>
      </c>
    </row>
    <row r="35" spans="1:7" ht="47.25">
      <c r="A35" s="9"/>
      <c r="B35" s="32">
        <v>14040000</v>
      </c>
      <c r="C35" s="33" t="s">
        <v>199</v>
      </c>
      <c r="D35" s="46">
        <f>D36+D37+D38</f>
        <v>47680</v>
      </c>
      <c r="E35" s="46">
        <f>E36+E37+E38</f>
        <v>50589.9</v>
      </c>
      <c r="F35" s="46">
        <f t="shared" si="3"/>
        <v>2909.9000000000015</v>
      </c>
      <c r="G35" s="46">
        <f t="shared" si="2"/>
        <v>106.10297818791948</v>
      </c>
    </row>
    <row r="36" spans="1:7" ht="40.5" customHeight="1" hidden="1">
      <c r="A36" s="9" t="s">
        <v>115</v>
      </c>
      <c r="B36" s="24" t="s">
        <v>125</v>
      </c>
      <c r="C36" s="19" t="s">
        <v>126</v>
      </c>
      <c r="D36" s="24"/>
      <c r="E36" s="24"/>
      <c r="F36" s="24"/>
      <c r="G36" s="46"/>
    </row>
    <row r="37" spans="1:7" ht="126">
      <c r="A37" s="9" t="s">
        <v>115</v>
      </c>
      <c r="B37" s="24" t="s">
        <v>127</v>
      </c>
      <c r="C37" s="19" t="s">
        <v>181</v>
      </c>
      <c r="D37" s="24">
        <v>7000</v>
      </c>
      <c r="E37" s="24">
        <v>9318.67</v>
      </c>
      <c r="F37" s="24">
        <f t="shared" si="3"/>
        <v>2318.67</v>
      </c>
      <c r="G37" s="24">
        <f t="shared" si="2"/>
        <v>133.12385714285716</v>
      </c>
    </row>
    <row r="38" spans="1:7" ht="94.5">
      <c r="A38" s="9" t="s">
        <v>115</v>
      </c>
      <c r="B38" s="24" t="s">
        <v>128</v>
      </c>
      <c r="C38" s="19" t="s">
        <v>129</v>
      </c>
      <c r="D38" s="24">
        <v>40680</v>
      </c>
      <c r="E38" s="24">
        <v>41271.23</v>
      </c>
      <c r="F38" s="24">
        <f t="shared" si="3"/>
        <v>591.2300000000032</v>
      </c>
      <c r="G38" s="24">
        <f t="shared" si="2"/>
        <v>101.45336774827926</v>
      </c>
    </row>
    <row r="39" spans="1:7" ht="15.75">
      <c r="A39" s="9"/>
      <c r="B39" s="31">
        <v>18000000</v>
      </c>
      <c r="C39" s="31" t="s">
        <v>200</v>
      </c>
      <c r="D39" s="46">
        <f>D40+D49+D51</f>
        <v>13587005</v>
      </c>
      <c r="E39" s="46">
        <f>E40+E49+E51</f>
        <v>14254938.520000001</v>
      </c>
      <c r="F39" s="46">
        <f t="shared" si="3"/>
        <v>667933.5200000014</v>
      </c>
      <c r="G39" s="46">
        <f t="shared" si="2"/>
        <v>104.91597316700776</v>
      </c>
    </row>
    <row r="40" spans="1:7" ht="15.75">
      <c r="A40" s="9"/>
      <c r="B40" s="31">
        <v>18010000</v>
      </c>
      <c r="C40" s="31" t="s">
        <v>201</v>
      </c>
      <c r="D40" s="24">
        <f>D41+D42+D43+D44+D45+D46+D47+D48</f>
        <v>4504310</v>
      </c>
      <c r="E40" s="24">
        <f>E41+E42+E43+E44+E45+E46+E47+E48</f>
        <v>5086557.15</v>
      </c>
      <c r="F40" s="24">
        <f t="shared" si="3"/>
        <v>582247.1500000004</v>
      </c>
      <c r="G40" s="24">
        <f t="shared" si="2"/>
        <v>112.92644489389052</v>
      </c>
    </row>
    <row r="41" spans="1:7" ht="63">
      <c r="A41" s="9" t="s">
        <v>115</v>
      </c>
      <c r="B41" s="24" t="s">
        <v>130</v>
      </c>
      <c r="C41" s="19" t="s">
        <v>131</v>
      </c>
      <c r="D41" s="24">
        <v>5800</v>
      </c>
      <c r="E41" s="24">
        <v>5456.22</v>
      </c>
      <c r="F41" s="24">
        <f t="shared" si="3"/>
        <v>-343.77999999999975</v>
      </c>
      <c r="G41" s="24">
        <f t="shared" si="2"/>
        <v>94.07275862068965</v>
      </c>
    </row>
    <row r="42" spans="1:7" ht="63">
      <c r="A42" s="9" t="s">
        <v>115</v>
      </c>
      <c r="B42" s="24" t="s">
        <v>132</v>
      </c>
      <c r="C42" s="19" t="s">
        <v>133</v>
      </c>
      <c r="D42" s="24">
        <v>35875</v>
      </c>
      <c r="E42" s="24">
        <v>37159.34</v>
      </c>
      <c r="F42" s="24">
        <f t="shared" si="3"/>
        <v>1284.3399999999965</v>
      </c>
      <c r="G42" s="24">
        <f t="shared" si="2"/>
        <v>103.58004181184668</v>
      </c>
    </row>
    <row r="43" spans="1:7" ht="63">
      <c r="A43" s="9" t="s">
        <v>115</v>
      </c>
      <c r="B43" s="24" t="s">
        <v>134</v>
      </c>
      <c r="C43" s="19" t="s">
        <v>135</v>
      </c>
      <c r="D43" s="24">
        <v>124775</v>
      </c>
      <c r="E43" s="24">
        <v>134581.54</v>
      </c>
      <c r="F43" s="24">
        <f t="shared" si="3"/>
        <v>9806.540000000008</v>
      </c>
      <c r="G43" s="24">
        <f t="shared" si="2"/>
        <v>107.85937888198758</v>
      </c>
    </row>
    <row r="44" spans="1:7" ht="63">
      <c r="A44" s="9" t="s">
        <v>115</v>
      </c>
      <c r="B44" s="24" t="s">
        <v>136</v>
      </c>
      <c r="C44" s="19" t="s">
        <v>137</v>
      </c>
      <c r="D44" s="24">
        <v>398270</v>
      </c>
      <c r="E44" s="24">
        <v>416201.38</v>
      </c>
      <c r="F44" s="24">
        <f t="shared" si="3"/>
        <v>17931.380000000005</v>
      </c>
      <c r="G44" s="24">
        <f t="shared" si="2"/>
        <v>104.50231752328823</v>
      </c>
    </row>
    <row r="45" spans="1:7" ht="15.75">
      <c r="A45" s="9" t="s">
        <v>115</v>
      </c>
      <c r="B45" s="24" t="s">
        <v>138</v>
      </c>
      <c r="C45" s="15" t="s">
        <v>139</v>
      </c>
      <c r="D45" s="24">
        <v>493850</v>
      </c>
      <c r="E45" s="24">
        <v>496325.66</v>
      </c>
      <c r="F45" s="24">
        <f t="shared" si="3"/>
        <v>2475.6599999999744</v>
      </c>
      <c r="G45" s="24">
        <f t="shared" si="2"/>
        <v>100.50129796496911</v>
      </c>
    </row>
    <row r="46" spans="1:7" ht="15.75">
      <c r="A46" s="9" t="s">
        <v>115</v>
      </c>
      <c r="B46" s="24" t="s">
        <v>140</v>
      </c>
      <c r="C46" s="15" t="s">
        <v>141</v>
      </c>
      <c r="D46" s="24">
        <v>2535970</v>
      </c>
      <c r="E46" s="24">
        <v>3080160.07</v>
      </c>
      <c r="F46" s="24">
        <f t="shared" si="3"/>
        <v>544190.0699999998</v>
      </c>
      <c r="G46" s="24">
        <f t="shared" si="2"/>
        <v>121.45885282554603</v>
      </c>
    </row>
    <row r="47" spans="1:7" ht="15.75">
      <c r="A47" s="9" t="s">
        <v>115</v>
      </c>
      <c r="B47" s="24" t="s">
        <v>142</v>
      </c>
      <c r="C47" s="15" t="s">
        <v>143</v>
      </c>
      <c r="D47" s="24">
        <v>518000</v>
      </c>
      <c r="E47" s="24">
        <v>523759.19</v>
      </c>
      <c r="F47" s="24">
        <f t="shared" si="3"/>
        <v>5759.190000000002</v>
      </c>
      <c r="G47" s="24">
        <f t="shared" si="2"/>
        <v>101.11181274131273</v>
      </c>
    </row>
    <row r="48" spans="1:7" ht="15.75">
      <c r="A48" s="9" t="s">
        <v>115</v>
      </c>
      <c r="B48" s="24" t="s">
        <v>144</v>
      </c>
      <c r="C48" s="15" t="s">
        <v>145</v>
      </c>
      <c r="D48" s="24">
        <v>391770</v>
      </c>
      <c r="E48" s="24">
        <v>392913.75</v>
      </c>
      <c r="F48" s="24">
        <f t="shared" si="3"/>
        <v>1143.75</v>
      </c>
      <c r="G48" s="24">
        <f t="shared" si="2"/>
        <v>100.29194425300558</v>
      </c>
    </row>
    <row r="49" spans="1:7" ht="15.75">
      <c r="A49" s="9"/>
      <c r="B49" s="31">
        <v>18030000</v>
      </c>
      <c r="C49" s="31" t="s">
        <v>202</v>
      </c>
      <c r="D49" s="24">
        <f>D50</f>
        <v>0</v>
      </c>
      <c r="E49" s="24">
        <f>E50</f>
        <v>0</v>
      </c>
      <c r="F49" s="24">
        <f t="shared" si="3"/>
        <v>0</v>
      </c>
      <c r="G49" s="24"/>
    </row>
    <row r="50" spans="1:7" ht="31.5">
      <c r="A50" s="9" t="s">
        <v>108</v>
      </c>
      <c r="B50" s="24" t="s">
        <v>146</v>
      </c>
      <c r="C50" s="19" t="s">
        <v>147</v>
      </c>
      <c r="D50" s="24"/>
      <c r="E50" s="24"/>
      <c r="F50" s="24">
        <f t="shared" si="3"/>
        <v>0</v>
      </c>
      <c r="G50" s="24"/>
    </row>
    <row r="51" spans="1:7" ht="15.75">
      <c r="A51" s="9"/>
      <c r="B51" s="31">
        <v>18050000</v>
      </c>
      <c r="C51" s="31" t="s">
        <v>203</v>
      </c>
      <c r="D51" s="24">
        <f>D52+D53+D54</f>
        <v>9082695</v>
      </c>
      <c r="E51" s="24">
        <f>E52+E53+E54</f>
        <v>9168381.370000001</v>
      </c>
      <c r="F51" s="24">
        <f t="shared" si="3"/>
        <v>85686.37000000104</v>
      </c>
      <c r="G51" s="24">
        <f t="shared" si="2"/>
        <v>100.94340248131199</v>
      </c>
    </row>
    <row r="52" spans="1:7" ht="15.75">
      <c r="A52" s="9" t="s">
        <v>115</v>
      </c>
      <c r="B52" s="24" t="s">
        <v>148</v>
      </c>
      <c r="C52" s="15" t="s">
        <v>149</v>
      </c>
      <c r="D52" s="24">
        <v>64295</v>
      </c>
      <c r="E52" s="24">
        <v>64321.74</v>
      </c>
      <c r="F52" s="24">
        <f t="shared" si="3"/>
        <v>26.739999999997963</v>
      </c>
      <c r="G52" s="24">
        <f t="shared" si="2"/>
        <v>100.04158954817638</v>
      </c>
    </row>
    <row r="53" spans="1:7" ht="15.75">
      <c r="A53" s="9" t="s">
        <v>115</v>
      </c>
      <c r="B53" s="24" t="s">
        <v>150</v>
      </c>
      <c r="C53" s="15" t="s">
        <v>151</v>
      </c>
      <c r="D53" s="24">
        <v>3228000</v>
      </c>
      <c r="E53" s="24">
        <v>3300458.3</v>
      </c>
      <c r="F53" s="24">
        <f t="shared" si="3"/>
        <v>72458.29999999981</v>
      </c>
      <c r="G53" s="24">
        <f t="shared" si="2"/>
        <v>102.24468091697645</v>
      </c>
    </row>
    <row r="54" spans="1:7" ht="78.75">
      <c r="A54" s="9" t="s">
        <v>115</v>
      </c>
      <c r="B54" s="24" t="s">
        <v>152</v>
      </c>
      <c r="C54" s="19" t="s">
        <v>153</v>
      </c>
      <c r="D54" s="24">
        <v>5790400</v>
      </c>
      <c r="E54" s="24">
        <v>5803601.33</v>
      </c>
      <c r="F54" s="24">
        <f t="shared" si="3"/>
        <v>13201.330000000075</v>
      </c>
      <c r="G54" s="24">
        <f t="shared" si="2"/>
        <v>100.22798649488809</v>
      </c>
    </row>
    <row r="55" spans="1:7" ht="15.75">
      <c r="A55" s="9"/>
      <c r="B55" s="28">
        <v>20000000</v>
      </c>
      <c r="C55" s="29" t="s">
        <v>204</v>
      </c>
      <c r="D55" s="35">
        <f>D56+D60+D70</f>
        <v>396810</v>
      </c>
      <c r="E55" s="35">
        <f>E56+E60+E70</f>
        <v>839210.49</v>
      </c>
      <c r="F55" s="35">
        <f t="shared" si="3"/>
        <v>442400.49</v>
      </c>
      <c r="G55" s="35">
        <f t="shared" si="2"/>
        <v>211.4892492628714</v>
      </c>
    </row>
    <row r="56" spans="1:7" ht="31.5">
      <c r="A56" s="9"/>
      <c r="B56" s="31">
        <v>21000000</v>
      </c>
      <c r="C56" s="34" t="s">
        <v>205</v>
      </c>
      <c r="D56" s="24">
        <f>D57</f>
        <v>25000</v>
      </c>
      <c r="E56" s="24">
        <f>E57</f>
        <v>76466.42</v>
      </c>
      <c r="F56" s="24">
        <f t="shared" si="3"/>
        <v>51466.42</v>
      </c>
      <c r="G56" s="24">
        <f t="shared" si="2"/>
        <v>305.86568</v>
      </c>
    </row>
    <row r="57" spans="1:7" ht="15.75">
      <c r="A57" s="9"/>
      <c r="B57" s="31">
        <v>21080000</v>
      </c>
      <c r="C57" s="34" t="s">
        <v>171</v>
      </c>
      <c r="D57" s="24">
        <f>D58+D59</f>
        <v>25000</v>
      </c>
      <c r="E57" s="24">
        <f>E58+E59</f>
        <v>76466.42</v>
      </c>
      <c r="F57" s="24">
        <f t="shared" si="3"/>
        <v>51466.42</v>
      </c>
      <c r="G57" s="24">
        <f t="shared" si="2"/>
        <v>305.86568</v>
      </c>
    </row>
    <row r="58" spans="1:7" ht="15.75">
      <c r="A58" s="9" t="s">
        <v>108</v>
      </c>
      <c r="B58" s="24" t="s">
        <v>154</v>
      </c>
      <c r="C58" s="15" t="s">
        <v>155</v>
      </c>
      <c r="D58" s="24">
        <v>25000</v>
      </c>
      <c r="E58" s="24">
        <v>58918.42</v>
      </c>
      <c r="F58" s="24">
        <f t="shared" si="3"/>
        <v>33918.42</v>
      </c>
      <c r="G58" s="24">
        <f t="shared" si="2"/>
        <v>235.67367999999996</v>
      </c>
    </row>
    <row r="59" spans="1:7" ht="63">
      <c r="A59" s="9" t="s">
        <v>115</v>
      </c>
      <c r="B59" s="24" t="s">
        <v>156</v>
      </c>
      <c r="C59" s="19" t="s">
        <v>157</v>
      </c>
      <c r="D59" s="24"/>
      <c r="E59" s="24">
        <v>17548</v>
      </c>
      <c r="F59" s="24">
        <f t="shared" si="3"/>
        <v>17548</v>
      </c>
      <c r="G59" s="24"/>
    </row>
    <row r="60" spans="1:7" ht="31.5">
      <c r="A60" s="9"/>
      <c r="B60" s="31">
        <v>22000000</v>
      </c>
      <c r="C60" s="34" t="s">
        <v>206</v>
      </c>
      <c r="D60" s="24">
        <f>D61+D64+D66</f>
        <v>321810</v>
      </c>
      <c r="E60" s="24">
        <f>E61+E64+E66</f>
        <v>364700.98</v>
      </c>
      <c r="F60" s="24">
        <f t="shared" si="3"/>
        <v>42890.97999999998</v>
      </c>
      <c r="G60" s="24">
        <f t="shared" si="2"/>
        <v>113.32804449830644</v>
      </c>
    </row>
    <row r="61" spans="1:7" ht="15.75">
      <c r="A61" s="9"/>
      <c r="B61" s="31">
        <v>22010000</v>
      </c>
      <c r="C61" s="34" t="s">
        <v>207</v>
      </c>
      <c r="D61" s="24">
        <f>D62+D63</f>
        <v>258610</v>
      </c>
      <c r="E61" s="24">
        <f>E62+E63</f>
        <v>271738.33</v>
      </c>
      <c r="F61" s="24">
        <f t="shared" si="3"/>
        <v>13128.330000000016</v>
      </c>
      <c r="G61" s="24">
        <f t="shared" si="2"/>
        <v>105.07649742856037</v>
      </c>
    </row>
    <row r="62" spans="1:7" ht="31.5">
      <c r="A62" s="9" t="s">
        <v>115</v>
      </c>
      <c r="B62" s="24" t="s">
        <v>158</v>
      </c>
      <c r="C62" s="19" t="s">
        <v>159</v>
      </c>
      <c r="D62" s="24">
        <v>68900</v>
      </c>
      <c r="E62" s="24">
        <v>69598.33</v>
      </c>
      <c r="F62" s="24">
        <f t="shared" si="3"/>
        <v>698.3300000000017</v>
      </c>
      <c r="G62" s="24">
        <f t="shared" si="2"/>
        <v>101.01354136429607</v>
      </c>
    </row>
    <row r="63" spans="1:7" ht="40.5" customHeight="1">
      <c r="A63" s="9" t="s">
        <v>115</v>
      </c>
      <c r="B63" s="24" t="s">
        <v>160</v>
      </c>
      <c r="C63" s="19" t="s">
        <v>161</v>
      </c>
      <c r="D63" s="24">
        <v>189710</v>
      </c>
      <c r="E63" s="24">
        <v>202140</v>
      </c>
      <c r="F63" s="24">
        <f t="shared" si="3"/>
        <v>12430</v>
      </c>
      <c r="G63" s="24">
        <f t="shared" si="2"/>
        <v>106.55210584576457</v>
      </c>
    </row>
    <row r="64" spans="1:7" ht="49.5" customHeight="1">
      <c r="A64" s="9"/>
      <c r="B64" s="36">
        <v>22080000</v>
      </c>
      <c r="C64" s="37" t="s">
        <v>208</v>
      </c>
      <c r="D64" s="38">
        <f>D65</f>
        <v>42000</v>
      </c>
      <c r="E64" s="38">
        <f>E65</f>
        <v>54743.91</v>
      </c>
      <c r="F64" s="24">
        <f t="shared" si="3"/>
        <v>12743.910000000003</v>
      </c>
      <c r="G64" s="24">
        <f t="shared" si="2"/>
        <v>130.34264285714286</v>
      </c>
    </row>
    <row r="65" spans="1:7" ht="52.5" customHeight="1">
      <c r="A65" s="9" t="s">
        <v>108</v>
      </c>
      <c r="B65" s="24" t="s">
        <v>162</v>
      </c>
      <c r="C65" s="19" t="s">
        <v>163</v>
      </c>
      <c r="D65" s="24">
        <v>42000</v>
      </c>
      <c r="E65" s="24">
        <v>54743.91</v>
      </c>
      <c r="F65" s="24">
        <f t="shared" si="3"/>
        <v>12743.910000000003</v>
      </c>
      <c r="G65" s="24">
        <f t="shared" si="2"/>
        <v>130.34264285714286</v>
      </c>
    </row>
    <row r="66" spans="1:7" ht="22.5" customHeight="1">
      <c r="A66" s="9"/>
      <c r="B66" s="32">
        <v>22090000</v>
      </c>
      <c r="C66" s="32" t="s">
        <v>209</v>
      </c>
      <c r="D66" s="24">
        <f>D67+D68+D69</f>
        <v>21200</v>
      </c>
      <c r="E66" s="24">
        <f>E67+E68+E69</f>
        <v>38218.74</v>
      </c>
      <c r="F66" s="24">
        <f t="shared" si="3"/>
        <v>17018.739999999998</v>
      </c>
      <c r="G66" s="24">
        <f t="shared" si="2"/>
        <v>180.2770754716981</v>
      </c>
    </row>
    <row r="67" spans="1:7" ht="63">
      <c r="A67" s="9" t="s">
        <v>99</v>
      </c>
      <c r="B67" s="24" t="s">
        <v>164</v>
      </c>
      <c r="C67" s="19" t="s">
        <v>165</v>
      </c>
      <c r="D67" s="24">
        <v>21200</v>
      </c>
      <c r="E67" s="24">
        <v>38218.74</v>
      </c>
      <c r="F67" s="24">
        <f t="shared" si="3"/>
        <v>17018.739999999998</v>
      </c>
      <c r="G67" s="24">
        <f t="shared" si="2"/>
        <v>180.2770754716981</v>
      </c>
    </row>
    <row r="68" spans="1:7" ht="30" customHeight="1">
      <c r="A68" s="9" t="s">
        <v>115</v>
      </c>
      <c r="B68" s="24" t="s">
        <v>166</v>
      </c>
      <c r="C68" s="19" t="s">
        <v>167</v>
      </c>
      <c r="D68" s="24"/>
      <c r="E68" s="24"/>
      <c r="F68" s="24">
        <f t="shared" si="3"/>
        <v>0</v>
      </c>
      <c r="G68" s="24"/>
    </row>
    <row r="69" spans="1:7" ht="47.25">
      <c r="A69" s="9" t="s">
        <v>99</v>
      </c>
      <c r="B69" s="24" t="s">
        <v>168</v>
      </c>
      <c r="C69" s="19" t="s">
        <v>169</v>
      </c>
      <c r="D69" s="24"/>
      <c r="E69" s="24"/>
      <c r="F69" s="24">
        <f t="shared" si="3"/>
        <v>0</v>
      </c>
      <c r="G69" s="24"/>
    </row>
    <row r="70" spans="1:7" ht="15.75">
      <c r="A70" s="9"/>
      <c r="B70" s="32">
        <v>24000000</v>
      </c>
      <c r="C70" s="32" t="s">
        <v>210</v>
      </c>
      <c r="D70" s="24">
        <f>D71</f>
        <v>50000</v>
      </c>
      <c r="E70" s="24">
        <f>E71</f>
        <v>398043.09</v>
      </c>
      <c r="F70" s="24">
        <f t="shared" si="3"/>
        <v>348043.09</v>
      </c>
      <c r="G70" s="24">
        <f t="shared" si="2"/>
        <v>796.0861800000001</v>
      </c>
    </row>
    <row r="71" spans="1:7" ht="15.75">
      <c r="A71" s="9"/>
      <c r="B71" s="32">
        <v>24060000</v>
      </c>
      <c r="C71" s="32" t="s">
        <v>171</v>
      </c>
      <c r="D71" s="24">
        <f>D72</f>
        <v>50000</v>
      </c>
      <c r="E71" s="24">
        <f>E72</f>
        <v>398043.09</v>
      </c>
      <c r="F71" s="24">
        <f t="shared" si="3"/>
        <v>348043.09</v>
      </c>
      <c r="G71" s="24">
        <f t="shared" si="2"/>
        <v>796.0861800000001</v>
      </c>
    </row>
    <row r="72" spans="1:7" ht="15.75">
      <c r="A72" s="9" t="s">
        <v>108</v>
      </c>
      <c r="B72" s="24" t="s">
        <v>170</v>
      </c>
      <c r="C72" s="15" t="s">
        <v>171</v>
      </c>
      <c r="D72" s="24">
        <v>50000</v>
      </c>
      <c r="E72" s="24">
        <v>398043.09</v>
      </c>
      <c r="F72" s="24">
        <f t="shared" si="3"/>
        <v>348043.09</v>
      </c>
      <c r="G72" s="24">
        <f t="shared" si="2"/>
        <v>796.0861800000001</v>
      </c>
    </row>
    <row r="73" spans="1:7" ht="15.75">
      <c r="A73" s="9"/>
      <c r="B73" s="28">
        <v>40000000</v>
      </c>
      <c r="C73" s="28" t="s">
        <v>211</v>
      </c>
      <c r="D73" s="35">
        <f>D74</f>
        <v>42244911</v>
      </c>
      <c r="E73" s="35">
        <f>E74</f>
        <v>42916448</v>
      </c>
      <c r="F73" s="35">
        <f t="shared" si="3"/>
        <v>671537</v>
      </c>
      <c r="G73" s="35">
        <f t="shared" si="2"/>
        <v>101.58962815663169</v>
      </c>
    </row>
    <row r="74" spans="1:7" ht="15.75">
      <c r="A74" s="9"/>
      <c r="B74" s="31">
        <v>41000000</v>
      </c>
      <c r="C74" s="31" t="s">
        <v>212</v>
      </c>
      <c r="D74" s="24">
        <f>D75+D78+D80+D84</f>
        <v>42244911</v>
      </c>
      <c r="E74" s="24">
        <f>E75+E78+E80+E84</f>
        <v>42916448</v>
      </c>
      <c r="F74" s="24">
        <f t="shared" si="3"/>
        <v>671537</v>
      </c>
      <c r="G74" s="24">
        <f t="shared" si="2"/>
        <v>101.58962815663169</v>
      </c>
    </row>
    <row r="75" spans="1:7" ht="31.5">
      <c r="A75" s="9"/>
      <c r="B75" s="31">
        <v>41020000</v>
      </c>
      <c r="C75" s="31" t="s">
        <v>213</v>
      </c>
      <c r="D75" s="24">
        <f>D76+D77</f>
        <v>16285300</v>
      </c>
      <c r="E75" s="24">
        <f>E76+E77</f>
        <v>16285300</v>
      </c>
      <c r="F75" s="24">
        <f t="shared" si="3"/>
        <v>0</v>
      </c>
      <c r="G75" s="24">
        <f t="shared" si="2"/>
        <v>100</v>
      </c>
    </row>
    <row r="76" spans="1:7" ht="15.75">
      <c r="A76" s="99" t="s">
        <v>115</v>
      </c>
      <c r="B76" s="52" t="s">
        <v>172</v>
      </c>
      <c r="C76" s="100" t="s">
        <v>173</v>
      </c>
      <c r="D76" s="24">
        <v>11833200</v>
      </c>
      <c r="E76" s="24">
        <v>11833200</v>
      </c>
      <c r="F76" s="24">
        <f t="shared" si="3"/>
        <v>0</v>
      </c>
      <c r="G76" s="24">
        <f t="shared" si="2"/>
        <v>100</v>
      </c>
    </row>
    <row r="77" spans="1:7" ht="168.75">
      <c r="A77" s="99"/>
      <c r="B77" s="101">
        <v>41021400</v>
      </c>
      <c r="C77" s="98" t="s">
        <v>251</v>
      </c>
      <c r="D77" s="24">
        <v>4452100</v>
      </c>
      <c r="E77" s="24">
        <v>4452100</v>
      </c>
      <c r="F77" s="24">
        <f t="shared" si="3"/>
        <v>0</v>
      </c>
      <c r="G77" s="24">
        <f t="shared" si="2"/>
        <v>100</v>
      </c>
    </row>
    <row r="78" spans="1:7" ht="31.5">
      <c r="A78" s="9"/>
      <c r="B78" s="32">
        <v>41030000</v>
      </c>
      <c r="C78" s="32" t="s">
        <v>214</v>
      </c>
      <c r="D78" s="24">
        <f>D79</f>
        <v>25429600</v>
      </c>
      <c r="E78" s="24">
        <f>E79</f>
        <v>25429600</v>
      </c>
      <c r="F78" s="24">
        <f t="shared" si="3"/>
        <v>0</v>
      </c>
      <c r="G78" s="24">
        <f t="shared" si="2"/>
        <v>100</v>
      </c>
    </row>
    <row r="79" spans="1:7" ht="31.5">
      <c r="A79" s="9" t="s">
        <v>115</v>
      </c>
      <c r="B79" s="24" t="s">
        <v>174</v>
      </c>
      <c r="C79" s="19" t="s">
        <v>175</v>
      </c>
      <c r="D79" s="24">
        <v>25429600</v>
      </c>
      <c r="E79" s="24">
        <v>25429600</v>
      </c>
      <c r="F79" s="24">
        <f t="shared" si="3"/>
        <v>0</v>
      </c>
      <c r="G79" s="24">
        <f t="shared" si="2"/>
        <v>100</v>
      </c>
    </row>
    <row r="80" spans="1:7" ht="31.5">
      <c r="A80" s="9"/>
      <c r="B80" s="32">
        <v>41040000</v>
      </c>
      <c r="C80" s="39" t="s">
        <v>215</v>
      </c>
      <c r="D80" s="24">
        <f>D81+D83+D82</f>
        <v>452400</v>
      </c>
      <c r="E80" s="24">
        <f>E81+E83+E82</f>
        <v>1162626</v>
      </c>
      <c r="F80" s="24">
        <f t="shared" si="3"/>
        <v>710226</v>
      </c>
      <c r="G80" s="24">
        <f t="shared" si="2"/>
        <v>256.99071618037135</v>
      </c>
    </row>
    <row r="81" spans="1:7" ht="78.75">
      <c r="A81" s="9" t="s">
        <v>115</v>
      </c>
      <c r="B81" s="24" t="s">
        <v>176</v>
      </c>
      <c r="C81" s="19" t="s">
        <v>177</v>
      </c>
      <c r="D81" s="24">
        <v>452400</v>
      </c>
      <c r="E81" s="24">
        <v>452400</v>
      </c>
      <c r="F81" s="24">
        <f t="shared" si="3"/>
        <v>0</v>
      </c>
      <c r="G81" s="24">
        <f t="shared" si="2"/>
        <v>100</v>
      </c>
    </row>
    <row r="82" spans="1:7" ht="15.75">
      <c r="A82" s="9"/>
      <c r="B82" s="68">
        <v>41040400</v>
      </c>
      <c r="C82" s="71" t="s">
        <v>242</v>
      </c>
      <c r="D82" s="24"/>
      <c r="E82" s="24">
        <v>710226</v>
      </c>
      <c r="F82" s="24">
        <f t="shared" si="3"/>
        <v>710226</v>
      </c>
      <c r="G82" s="24" t="e">
        <f t="shared" si="2"/>
        <v>#DIV/0!</v>
      </c>
    </row>
    <row r="83" spans="1:7" ht="126" hidden="1">
      <c r="A83" s="9" t="s">
        <v>115</v>
      </c>
      <c r="B83" s="24" t="s">
        <v>178</v>
      </c>
      <c r="C83" s="19" t="s">
        <v>182</v>
      </c>
      <c r="D83" s="24"/>
      <c r="E83" s="24"/>
      <c r="F83" s="24">
        <f t="shared" si="3"/>
        <v>0</v>
      </c>
      <c r="G83" s="24" t="e">
        <f t="shared" si="2"/>
        <v>#DIV/0!</v>
      </c>
    </row>
    <row r="84" spans="1:7" ht="31.5">
      <c r="A84" s="9"/>
      <c r="B84" s="31">
        <v>41050000</v>
      </c>
      <c r="C84" s="31" t="s">
        <v>216</v>
      </c>
      <c r="D84" s="24">
        <f>D85+D86</f>
        <v>77611</v>
      </c>
      <c r="E84" s="24">
        <f>E85+E86</f>
        <v>38922</v>
      </c>
      <c r="F84" s="24">
        <f t="shared" si="3"/>
        <v>-38689</v>
      </c>
      <c r="G84" s="24">
        <f t="shared" si="2"/>
        <v>50.15010758784193</v>
      </c>
    </row>
    <row r="85" spans="1:7" ht="65.25" customHeight="1">
      <c r="A85" s="9"/>
      <c r="B85" s="69">
        <v>41051200</v>
      </c>
      <c r="C85" s="70" t="s">
        <v>243</v>
      </c>
      <c r="D85" s="24">
        <v>38922</v>
      </c>
      <c r="E85" s="24">
        <v>38922</v>
      </c>
      <c r="F85" s="24">
        <f t="shared" si="3"/>
        <v>0</v>
      </c>
      <c r="G85" s="24">
        <f t="shared" si="2"/>
        <v>100</v>
      </c>
    </row>
    <row r="86" spans="1:7" ht="15.75">
      <c r="A86" s="9" t="s">
        <v>115</v>
      </c>
      <c r="B86" s="24" t="s">
        <v>179</v>
      </c>
      <c r="C86" s="15" t="s">
        <v>83</v>
      </c>
      <c r="D86" s="24">
        <v>38689</v>
      </c>
      <c r="E86" s="24"/>
      <c r="F86" s="24">
        <f t="shared" si="3"/>
        <v>-38689</v>
      </c>
      <c r="G86" s="24">
        <f t="shared" si="2"/>
        <v>0</v>
      </c>
    </row>
    <row r="87" spans="1:7" ht="15.75">
      <c r="A87" s="9" t="s">
        <v>115</v>
      </c>
      <c r="B87" s="24" t="s">
        <v>180</v>
      </c>
      <c r="C87" s="20" t="s">
        <v>217</v>
      </c>
      <c r="D87" s="58">
        <f>D13+D55</f>
        <v>34251240</v>
      </c>
      <c r="E87" s="58">
        <f>E13+E55</f>
        <v>36081132.24000001</v>
      </c>
      <c r="F87" s="58">
        <f t="shared" si="3"/>
        <v>1829892.2400000095</v>
      </c>
      <c r="G87" s="58">
        <f t="shared" si="2"/>
        <v>105.34255764170877</v>
      </c>
    </row>
    <row r="88" spans="1:7" ht="27.75" customHeight="1">
      <c r="A88" s="9" t="s">
        <v>115</v>
      </c>
      <c r="B88" s="24" t="s">
        <v>180</v>
      </c>
      <c r="C88" s="21" t="s">
        <v>186</v>
      </c>
      <c r="D88" s="106">
        <f>D73+D87</f>
        <v>76496151</v>
      </c>
      <c r="E88" s="106">
        <f>E73+E87</f>
        <v>78997580.24000001</v>
      </c>
      <c r="F88" s="106">
        <f t="shared" si="3"/>
        <v>2501429.2400000095</v>
      </c>
      <c r="G88" s="106">
        <f t="shared" si="2"/>
        <v>103.27000667000881</v>
      </c>
    </row>
    <row r="89" spans="1:7" ht="15.75">
      <c r="A89" s="49"/>
      <c r="B89" s="139" t="s">
        <v>230</v>
      </c>
      <c r="C89" s="140"/>
      <c r="D89" s="141"/>
      <c r="E89" s="141"/>
      <c r="F89" s="141"/>
      <c r="G89" s="142"/>
    </row>
    <row r="90" spans="1:7" ht="15.75">
      <c r="A90" s="49"/>
      <c r="B90" s="30">
        <v>10000000</v>
      </c>
      <c r="C90" s="30" t="s">
        <v>190</v>
      </c>
      <c r="D90" s="53">
        <f>D91</f>
        <v>19740</v>
      </c>
      <c r="E90" s="53">
        <f>E91</f>
        <v>22414.7</v>
      </c>
      <c r="F90" s="53">
        <f>E90-D90</f>
        <v>2674.7000000000007</v>
      </c>
      <c r="G90" s="53">
        <f>E90/D91*100</f>
        <v>113.54964539007094</v>
      </c>
    </row>
    <row r="91" spans="1:7" ht="15.75">
      <c r="A91" s="49"/>
      <c r="B91" s="50">
        <v>19010000</v>
      </c>
      <c r="C91" s="50" t="s">
        <v>231</v>
      </c>
      <c r="D91" s="52">
        <f>D92+D93</f>
        <v>19740</v>
      </c>
      <c r="E91" s="52">
        <f>E92+E93</f>
        <v>22414.7</v>
      </c>
      <c r="F91" s="52">
        <f>E91-D91</f>
        <v>2674.7000000000007</v>
      </c>
      <c r="G91" s="52">
        <f>E91/D91*100</f>
        <v>113.54964539007094</v>
      </c>
    </row>
    <row r="92" spans="2:7" ht="78.75">
      <c r="B92" s="24" t="s">
        <v>218</v>
      </c>
      <c r="C92" s="19" t="s">
        <v>219</v>
      </c>
      <c r="D92" s="23">
        <v>6740</v>
      </c>
      <c r="E92" s="23">
        <v>6772.16</v>
      </c>
      <c r="F92" s="52">
        <f>E92-D92</f>
        <v>32.159999999999854</v>
      </c>
      <c r="G92" s="52">
        <f aca="true" t="shared" si="4" ref="G92:G106">E92/D92*100</f>
        <v>100.47715133531156</v>
      </c>
    </row>
    <row r="93" spans="2:7" ht="63">
      <c r="B93" s="24" t="s">
        <v>220</v>
      </c>
      <c r="C93" s="19" t="s">
        <v>221</v>
      </c>
      <c r="D93" s="24">
        <v>13000</v>
      </c>
      <c r="E93" s="24">
        <v>15642.54</v>
      </c>
      <c r="F93" s="52">
        <f>E93-D93</f>
        <v>2642.540000000001</v>
      </c>
      <c r="G93" s="52">
        <f t="shared" si="4"/>
        <v>120.32723076923078</v>
      </c>
    </row>
    <row r="94" spans="2:7" ht="15.75">
      <c r="B94" s="36">
        <v>20000000</v>
      </c>
      <c r="C94" s="36" t="s">
        <v>204</v>
      </c>
      <c r="D94" s="24">
        <f>D95</f>
        <v>1886993.3399999999</v>
      </c>
      <c r="E94" s="24">
        <f>E95</f>
        <v>1886993.3399999999</v>
      </c>
      <c r="F94" s="52">
        <f aca="true" t="shared" si="5" ref="F94:F103">E94-D94</f>
        <v>0</v>
      </c>
      <c r="G94" s="52">
        <f t="shared" si="4"/>
        <v>100</v>
      </c>
    </row>
    <row r="95" spans="2:7" ht="15.75">
      <c r="B95" s="40">
        <v>25000000</v>
      </c>
      <c r="C95" s="40" t="s">
        <v>232</v>
      </c>
      <c r="D95" s="24">
        <f>D96+D99</f>
        <v>1886993.3399999999</v>
      </c>
      <c r="E95" s="24">
        <f>E96+E99</f>
        <v>1886993.3399999999</v>
      </c>
      <c r="F95" s="52">
        <f t="shared" si="5"/>
        <v>0</v>
      </c>
      <c r="G95" s="52">
        <f t="shared" si="4"/>
        <v>100</v>
      </c>
    </row>
    <row r="96" spans="2:7" ht="47.25">
      <c r="B96" s="51">
        <v>25010000</v>
      </c>
      <c r="C96" s="51" t="s">
        <v>233</v>
      </c>
      <c r="D96" s="24">
        <f>D97+D98</f>
        <v>90846.9</v>
      </c>
      <c r="E96" s="24">
        <f>E97+E98</f>
        <v>90846.9</v>
      </c>
      <c r="F96" s="52">
        <f t="shared" si="5"/>
        <v>0</v>
      </c>
      <c r="G96" s="52">
        <f t="shared" si="4"/>
        <v>100</v>
      </c>
    </row>
    <row r="97" spans="2:7" ht="31.5">
      <c r="B97" s="24" t="s">
        <v>222</v>
      </c>
      <c r="C97" s="19" t="s">
        <v>223</v>
      </c>
      <c r="D97" s="24">
        <v>42887.5</v>
      </c>
      <c r="E97" s="24">
        <v>42887.5</v>
      </c>
      <c r="F97" s="52">
        <f t="shared" si="5"/>
        <v>0</v>
      </c>
      <c r="G97" s="52">
        <f t="shared" si="4"/>
        <v>100</v>
      </c>
    </row>
    <row r="98" spans="2:7" ht="31.5">
      <c r="B98" s="24" t="s">
        <v>224</v>
      </c>
      <c r="C98" s="19" t="s">
        <v>225</v>
      </c>
      <c r="D98" s="24">
        <v>47959.4</v>
      </c>
      <c r="E98" s="24">
        <v>47959.4</v>
      </c>
      <c r="F98" s="52">
        <f t="shared" si="5"/>
        <v>0</v>
      </c>
      <c r="G98" s="52">
        <f t="shared" si="4"/>
        <v>100</v>
      </c>
    </row>
    <row r="99" spans="2:7" ht="31.5">
      <c r="B99" s="51">
        <v>25020000</v>
      </c>
      <c r="C99" s="51" t="s">
        <v>234</v>
      </c>
      <c r="D99" s="24">
        <f>D100+D101</f>
        <v>1796146.44</v>
      </c>
      <c r="E99" s="24">
        <f>E100+E101</f>
        <v>1796146.44</v>
      </c>
      <c r="F99" s="52">
        <f t="shared" si="5"/>
        <v>0</v>
      </c>
      <c r="G99" s="52">
        <f t="shared" si="4"/>
        <v>100</v>
      </c>
    </row>
    <row r="100" spans="2:7" ht="15.75">
      <c r="B100" s="24" t="s">
        <v>226</v>
      </c>
      <c r="C100" s="15" t="s">
        <v>227</v>
      </c>
      <c r="D100" s="24">
        <v>649571</v>
      </c>
      <c r="E100" s="24">
        <v>649571</v>
      </c>
      <c r="F100" s="52">
        <f t="shared" si="5"/>
        <v>0</v>
      </c>
      <c r="G100" s="52">
        <f t="shared" si="4"/>
        <v>100</v>
      </c>
    </row>
    <row r="101" spans="2:7" ht="141.75">
      <c r="B101" s="24" t="s">
        <v>228</v>
      </c>
      <c r="C101" s="19" t="s">
        <v>229</v>
      </c>
      <c r="D101" s="24">
        <v>1146575.44</v>
      </c>
      <c r="E101" s="24">
        <v>1146575.44</v>
      </c>
      <c r="F101" s="52">
        <f t="shared" si="5"/>
        <v>0</v>
      </c>
      <c r="G101" s="52">
        <f t="shared" si="4"/>
        <v>100</v>
      </c>
    </row>
    <row r="102" spans="2:7" ht="31.5">
      <c r="B102" s="31">
        <v>41050000</v>
      </c>
      <c r="C102" s="31" t="s">
        <v>216</v>
      </c>
      <c r="D102" s="24">
        <f>D103</f>
        <v>0</v>
      </c>
      <c r="E102" s="24">
        <f>E103</f>
        <v>0</v>
      </c>
      <c r="F102" s="52">
        <f t="shared" si="5"/>
        <v>0</v>
      </c>
      <c r="G102" s="52"/>
    </row>
    <row r="103" spans="2:7" ht="15.75">
      <c r="B103" s="24" t="s">
        <v>179</v>
      </c>
      <c r="C103" s="15" t="s">
        <v>83</v>
      </c>
      <c r="D103" s="24"/>
      <c r="E103" s="24"/>
      <c r="F103" s="52">
        <f t="shared" si="5"/>
        <v>0</v>
      </c>
      <c r="G103" s="52"/>
    </row>
    <row r="104" spans="2:7" ht="15.75">
      <c r="B104" s="24" t="s">
        <v>180</v>
      </c>
      <c r="C104" s="20" t="s">
        <v>235</v>
      </c>
      <c r="D104" s="58">
        <f>D90+D94</f>
        <v>1906733.3399999999</v>
      </c>
      <c r="E104" s="58">
        <f>E90+E94</f>
        <v>1909408.0399999998</v>
      </c>
      <c r="F104" s="57">
        <f>E104-D104</f>
        <v>2674.6999999999534</v>
      </c>
      <c r="G104" s="57">
        <f t="shared" si="4"/>
        <v>100.14027656326606</v>
      </c>
    </row>
    <row r="105" spans="2:7" ht="15.75">
      <c r="B105" s="55" t="s">
        <v>180</v>
      </c>
      <c r="C105" s="56" t="s">
        <v>236</v>
      </c>
      <c r="D105" s="102">
        <f>D90+D94+D102</f>
        <v>1906733.3399999999</v>
      </c>
      <c r="E105" s="102">
        <f>E90+E94+E102</f>
        <v>1909408.0399999998</v>
      </c>
      <c r="F105" s="103">
        <f>E105-D105</f>
        <v>2674.6999999999534</v>
      </c>
      <c r="G105" s="104">
        <f t="shared" si="4"/>
        <v>100.14027656326606</v>
      </c>
    </row>
    <row r="106" spans="2:7" ht="32.25" customHeight="1">
      <c r="B106" s="134" t="s">
        <v>237</v>
      </c>
      <c r="C106" s="134"/>
      <c r="D106" s="105">
        <f>D88+D105</f>
        <v>78402884.34</v>
      </c>
      <c r="E106" s="105">
        <f>E88+E105</f>
        <v>80906988.28000002</v>
      </c>
      <c r="F106" s="104">
        <f>E106-D106</f>
        <v>2504103.9400000125</v>
      </c>
      <c r="G106" s="104">
        <f t="shared" si="4"/>
        <v>103.19389262407846</v>
      </c>
    </row>
    <row r="108" spans="3:4" ht="15.75">
      <c r="C108" s="22"/>
      <c r="D108" s="22"/>
    </row>
    <row r="109" spans="3:6" ht="15">
      <c r="C109" s="6" t="s">
        <v>95</v>
      </c>
      <c r="D109" s="6"/>
      <c r="F109" s="7" t="s">
        <v>96</v>
      </c>
    </row>
    <row r="110" spans="3:4" ht="12.75">
      <c r="C110" s="54"/>
      <c r="D110" s="54"/>
    </row>
  </sheetData>
  <sheetProtection/>
  <mergeCells count="4">
    <mergeCell ref="B106:C106"/>
    <mergeCell ref="B12:G12"/>
    <mergeCell ref="B7:G7"/>
    <mergeCell ref="B89:G89"/>
  </mergeCells>
  <printOptions horizontalCentered="1"/>
  <pageMargins left="0.5905511811023623" right="0.1968503937007874" top="0.3937007874015748" bottom="0.3937007874015748" header="0.5118110236220472" footer="0.5118110236220472"/>
  <pageSetup fitToHeight="4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99"/>
  <sheetViews>
    <sheetView showZeros="0" zoomScale="145" zoomScaleNormal="145" zoomScalePageLayoutView="0" workbookViewId="0" topLeftCell="B85">
      <selection activeCell="F20" sqref="F20"/>
    </sheetView>
  </sheetViews>
  <sheetFormatPr defaultColWidth="9.140625" defaultRowHeight="12.75"/>
  <cols>
    <col min="1" max="1" width="8.8515625" style="0" hidden="1" customWidth="1"/>
    <col min="2" max="2" width="8.421875" style="0" customWidth="1"/>
    <col min="3" max="3" width="29.8515625" style="0" customWidth="1"/>
    <col min="4" max="4" width="15.140625" style="0" customWidth="1"/>
    <col min="5" max="5" width="15.8515625" style="0" customWidth="1"/>
    <col min="6" max="6" width="10.7109375" style="0" customWidth="1"/>
    <col min="7" max="7" width="13.7109375" style="0" customWidth="1"/>
    <col min="8" max="9" width="8.8515625" style="0" hidden="1" customWidth="1"/>
  </cols>
  <sheetData>
    <row r="1" spans="4:6" ht="12.75">
      <c r="D1" s="163" t="s">
        <v>246</v>
      </c>
      <c r="E1" s="163"/>
      <c r="F1" s="163"/>
    </row>
    <row r="2" spans="4:6" ht="12.75">
      <c r="D2" s="59"/>
      <c r="E2" s="83" t="s">
        <v>263</v>
      </c>
      <c r="F2" s="60"/>
    </row>
    <row r="3" spans="4:6" ht="12.75">
      <c r="D3" s="60"/>
      <c r="E3" s="83" t="s">
        <v>262</v>
      </c>
      <c r="F3" s="60"/>
    </row>
    <row r="4" ht="12.75">
      <c r="E4" s="83" t="s">
        <v>89</v>
      </c>
    </row>
    <row r="5" ht="12.75">
      <c r="E5" s="2" t="s">
        <v>239</v>
      </c>
    </row>
    <row r="6" ht="12.75">
      <c r="E6" s="2" t="s">
        <v>252</v>
      </c>
    </row>
    <row r="8" spans="1:8" ht="34.5" customHeight="1">
      <c r="A8" s="1"/>
      <c r="B8" s="164" t="s">
        <v>253</v>
      </c>
      <c r="C8" s="164"/>
      <c r="D8" s="164"/>
      <c r="E8" s="164"/>
      <c r="F8" s="164"/>
      <c r="G8" s="164"/>
      <c r="H8" s="1"/>
    </row>
    <row r="9" spans="1:8" ht="4.5" customHeight="1">
      <c r="A9" s="1"/>
      <c r="B9" s="165"/>
      <c r="C9" s="165"/>
      <c r="D9" s="165"/>
      <c r="E9" s="165"/>
      <c r="F9" s="165"/>
      <c r="G9" s="165"/>
      <c r="H9" s="1"/>
    </row>
    <row r="10" spans="1:8" ht="12" customHeight="1" thickBot="1">
      <c r="A10" s="1"/>
      <c r="B10" s="166"/>
      <c r="C10" s="166"/>
      <c r="D10" s="1"/>
      <c r="E10" s="1"/>
      <c r="F10" s="1"/>
      <c r="G10" s="5" t="s">
        <v>0</v>
      </c>
      <c r="H10" s="1"/>
    </row>
    <row r="11" spans="1:8" ht="13.5" customHeight="1">
      <c r="A11" s="1"/>
      <c r="B11" s="149" t="s">
        <v>1</v>
      </c>
      <c r="C11" s="143" t="s">
        <v>2</v>
      </c>
      <c r="D11" s="143" t="s">
        <v>255</v>
      </c>
      <c r="E11" s="143" t="s">
        <v>254</v>
      </c>
      <c r="F11" s="143" t="s">
        <v>87</v>
      </c>
      <c r="G11" s="145" t="s">
        <v>86</v>
      </c>
      <c r="H11" s="1"/>
    </row>
    <row r="12" spans="1:8" ht="29.25" customHeight="1" thickBot="1">
      <c r="A12" s="1"/>
      <c r="B12" s="160"/>
      <c r="C12" s="155"/>
      <c r="D12" s="155"/>
      <c r="E12" s="155"/>
      <c r="F12" s="155"/>
      <c r="G12" s="156"/>
      <c r="H12" s="1"/>
    </row>
    <row r="13" spans="1:8" ht="26.25" customHeight="1">
      <c r="A13" s="1"/>
      <c r="B13" s="157" t="s">
        <v>90</v>
      </c>
      <c r="C13" s="158"/>
      <c r="D13" s="158"/>
      <c r="E13" s="158"/>
      <c r="F13" s="158"/>
      <c r="G13" s="159"/>
      <c r="H13" s="1"/>
    </row>
    <row r="14" spans="1:8" ht="29.25" customHeight="1">
      <c r="A14" s="1"/>
      <c r="B14" s="88" t="s">
        <v>3</v>
      </c>
      <c r="C14" s="88" t="s">
        <v>4</v>
      </c>
      <c r="D14" s="116">
        <v>27573027</v>
      </c>
      <c r="E14" s="116">
        <v>21871586.67000001</v>
      </c>
      <c r="F14" s="64">
        <f>E14/D14*100</f>
        <v>79.32239964077941</v>
      </c>
      <c r="G14" s="63">
        <f>E14-D14</f>
        <v>-5701440.329999991</v>
      </c>
      <c r="H14" s="1"/>
    </row>
    <row r="15" spans="1:8" ht="15" customHeight="1">
      <c r="A15" s="1"/>
      <c r="B15" s="89" t="s">
        <v>5</v>
      </c>
      <c r="C15" s="89" t="s">
        <v>6</v>
      </c>
      <c r="D15" s="117">
        <v>8993785</v>
      </c>
      <c r="E15" s="117">
        <v>8051708.239999999</v>
      </c>
      <c r="F15" s="65">
        <f aca="true" t="shared" si="0" ref="F15:F65">E15/D15*100</f>
        <v>89.5252470455987</v>
      </c>
      <c r="G15" s="62">
        <f>E15-D15</f>
        <v>-942076.7600000007</v>
      </c>
      <c r="H15" s="1"/>
    </row>
    <row r="16" spans="1:8" ht="67.5">
      <c r="A16" s="1"/>
      <c r="B16" s="87" t="s">
        <v>7</v>
      </c>
      <c r="C16" s="87" t="s">
        <v>8</v>
      </c>
      <c r="D16" s="108">
        <v>8993785</v>
      </c>
      <c r="E16" s="108">
        <v>8051708.239999999</v>
      </c>
      <c r="F16" s="72">
        <f t="shared" si="0"/>
        <v>89.5252470455987</v>
      </c>
      <c r="G16" s="61">
        <f aca="true" t="shared" si="1" ref="G16:G65">E16-D16</f>
        <v>-942076.7600000007</v>
      </c>
      <c r="H16" s="1"/>
    </row>
    <row r="17" spans="1:8" ht="12.75">
      <c r="A17" s="1"/>
      <c r="B17" s="89" t="s">
        <v>9</v>
      </c>
      <c r="C17" s="89" t="s">
        <v>10</v>
      </c>
      <c r="D17" s="117">
        <v>2846026</v>
      </c>
      <c r="E17" s="117">
        <v>1798483.29</v>
      </c>
      <c r="F17" s="65">
        <f t="shared" si="0"/>
        <v>63.19279198433184</v>
      </c>
      <c r="G17" s="62">
        <f t="shared" si="1"/>
        <v>-1047542.71</v>
      </c>
      <c r="H17" s="1"/>
    </row>
    <row r="18" spans="1:8" ht="22.5">
      <c r="A18" s="1"/>
      <c r="B18" s="87" t="s">
        <v>11</v>
      </c>
      <c r="C18" s="87" t="s">
        <v>12</v>
      </c>
      <c r="D18" s="108">
        <v>1903185</v>
      </c>
      <c r="E18" s="108">
        <v>1485507.01</v>
      </c>
      <c r="F18" s="72">
        <f t="shared" si="0"/>
        <v>78.05373676232212</v>
      </c>
      <c r="G18" s="61">
        <f t="shared" si="1"/>
        <v>-417677.99</v>
      </c>
      <c r="H18" s="1"/>
    </row>
    <row r="19" spans="1:8" ht="45">
      <c r="A19" s="1"/>
      <c r="B19" s="87" t="s">
        <v>13</v>
      </c>
      <c r="C19" s="87" t="s">
        <v>14</v>
      </c>
      <c r="D19" s="108">
        <v>942841</v>
      </c>
      <c r="E19" s="108">
        <v>312976.28</v>
      </c>
      <c r="F19" s="72">
        <f t="shared" si="0"/>
        <v>33.19502227841174</v>
      </c>
      <c r="G19" s="61">
        <f t="shared" si="1"/>
        <v>-629864.72</v>
      </c>
      <c r="H19" s="1"/>
    </row>
    <row r="20" spans="1:8" ht="22.5">
      <c r="A20" s="1"/>
      <c r="B20" s="87" t="s">
        <v>247</v>
      </c>
      <c r="C20" s="87" t="s">
        <v>248</v>
      </c>
      <c r="D20" s="108">
        <v>0</v>
      </c>
      <c r="E20" s="108">
        <v>0</v>
      </c>
      <c r="F20" s="66"/>
      <c r="G20" s="61">
        <f t="shared" si="1"/>
        <v>0</v>
      </c>
      <c r="H20" s="1"/>
    </row>
    <row r="21" spans="1:8" ht="22.5">
      <c r="A21" s="1"/>
      <c r="B21" s="89" t="s">
        <v>15</v>
      </c>
      <c r="C21" s="89" t="s">
        <v>16</v>
      </c>
      <c r="D21" s="117">
        <v>3731217</v>
      </c>
      <c r="E21" s="117">
        <v>2844222.12</v>
      </c>
      <c r="F21" s="65">
        <f t="shared" si="0"/>
        <v>76.2277326673844</v>
      </c>
      <c r="G21" s="62">
        <f t="shared" si="1"/>
        <v>-886994.8799999999</v>
      </c>
      <c r="H21" s="1"/>
    </row>
    <row r="22" spans="1:8" ht="22.5">
      <c r="A22" s="1"/>
      <c r="B22" s="87" t="s">
        <v>17</v>
      </c>
      <c r="C22" s="87" t="s">
        <v>18</v>
      </c>
      <c r="D22" s="108">
        <v>6000</v>
      </c>
      <c r="E22" s="108">
        <v>3586.46</v>
      </c>
      <c r="F22" s="72">
        <f t="shared" si="0"/>
        <v>59.77433333333333</v>
      </c>
      <c r="G22" s="61">
        <f t="shared" si="1"/>
        <v>-2413.54</v>
      </c>
      <c r="H22" s="1"/>
    </row>
    <row r="23" spans="1:8" ht="33.75">
      <c r="A23" s="1"/>
      <c r="B23" s="87" t="s">
        <v>19</v>
      </c>
      <c r="C23" s="87" t="s">
        <v>20</v>
      </c>
      <c r="D23" s="108">
        <v>342094</v>
      </c>
      <c r="E23" s="108">
        <v>217840.2</v>
      </c>
      <c r="F23" s="72">
        <f t="shared" si="0"/>
        <v>63.67846264477015</v>
      </c>
      <c r="G23" s="61">
        <f t="shared" si="1"/>
        <v>-124253.79999999999</v>
      </c>
      <c r="H23" s="1"/>
    </row>
    <row r="24" spans="1:8" ht="56.25">
      <c r="A24" s="1"/>
      <c r="B24" s="87" t="s">
        <v>21</v>
      </c>
      <c r="C24" s="87" t="s">
        <v>22</v>
      </c>
      <c r="D24" s="108">
        <v>2288834</v>
      </c>
      <c r="E24" s="108">
        <v>2009184.08</v>
      </c>
      <c r="F24" s="72">
        <f t="shared" si="0"/>
        <v>87.78199205359584</v>
      </c>
      <c r="G24" s="61">
        <f t="shared" si="1"/>
        <v>-279649.9199999999</v>
      </c>
      <c r="H24" s="1"/>
    </row>
    <row r="25" spans="1:8" ht="78.75">
      <c r="A25" s="1"/>
      <c r="B25" s="87" t="s">
        <v>23</v>
      </c>
      <c r="C25" s="87" t="s">
        <v>24</v>
      </c>
      <c r="D25" s="108">
        <v>319000</v>
      </c>
      <c r="E25" s="108">
        <v>284808.38</v>
      </c>
      <c r="F25" s="72">
        <f t="shared" si="0"/>
        <v>89.28162382445142</v>
      </c>
      <c r="G25" s="61">
        <f t="shared" si="1"/>
        <v>-34191.619999999995</v>
      </c>
      <c r="H25" s="1"/>
    </row>
    <row r="26" spans="1:8" ht="22.5">
      <c r="A26" s="1"/>
      <c r="B26" s="87" t="s">
        <v>25</v>
      </c>
      <c r="C26" s="87" t="s">
        <v>26</v>
      </c>
      <c r="D26" s="108">
        <v>136600</v>
      </c>
      <c r="E26" s="108">
        <v>0</v>
      </c>
      <c r="F26" s="72">
        <f t="shared" si="0"/>
        <v>0</v>
      </c>
      <c r="G26" s="61">
        <f t="shared" si="1"/>
        <v>-136600</v>
      </c>
      <c r="H26" s="1"/>
    </row>
    <row r="27" spans="1:8" ht="22.5">
      <c r="A27" s="1"/>
      <c r="B27" s="87" t="s">
        <v>27</v>
      </c>
      <c r="C27" s="87" t="s">
        <v>28</v>
      </c>
      <c r="D27" s="108">
        <v>638689</v>
      </c>
      <c r="E27" s="108">
        <v>328803</v>
      </c>
      <c r="F27" s="66">
        <f t="shared" si="0"/>
        <v>51.48092420567757</v>
      </c>
      <c r="G27" s="61">
        <f t="shared" si="1"/>
        <v>-309886</v>
      </c>
      <c r="H27" s="1"/>
    </row>
    <row r="28" spans="1:8" ht="22.5">
      <c r="A28" s="1"/>
      <c r="B28" s="89" t="s">
        <v>29</v>
      </c>
      <c r="C28" s="89" t="s">
        <v>30</v>
      </c>
      <c r="D28" s="117">
        <v>7155089</v>
      </c>
      <c r="E28" s="117">
        <v>6700775.68</v>
      </c>
      <c r="F28" s="65">
        <f t="shared" si="0"/>
        <v>93.65048680736187</v>
      </c>
      <c r="G28" s="62">
        <f t="shared" si="1"/>
        <v>-454313.3200000003</v>
      </c>
      <c r="H28" s="1"/>
    </row>
    <row r="29" spans="1:8" ht="33.75">
      <c r="A29" s="1"/>
      <c r="B29" s="87" t="s">
        <v>31</v>
      </c>
      <c r="C29" s="87" t="s">
        <v>32</v>
      </c>
      <c r="D29" s="108">
        <v>40000</v>
      </c>
      <c r="E29" s="108">
        <v>0</v>
      </c>
      <c r="F29" s="72">
        <f t="shared" si="0"/>
        <v>0</v>
      </c>
      <c r="G29" s="61">
        <f t="shared" si="1"/>
        <v>-40000</v>
      </c>
      <c r="H29" s="1"/>
    </row>
    <row r="30" spans="1:8" ht="45">
      <c r="A30" s="1"/>
      <c r="B30" s="87" t="s">
        <v>33</v>
      </c>
      <c r="C30" s="87" t="s">
        <v>34</v>
      </c>
      <c r="D30" s="108">
        <v>305914</v>
      </c>
      <c r="E30" s="108">
        <v>232784</v>
      </c>
      <c r="F30" s="72">
        <f t="shared" si="0"/>
        <v>76.0945886752486</v>
      </c>
      <c r="G30" s="61">
        <f t="shared" si="1"/>
        <v>-73130</v>
      </c>
      <c r="H30" s="1"/>
    </row>
    <row r="31" spans="1:8" ht="22.5">
      <c r="A31" s="1"/>
      <c r="B31" s="87" t="s">
        <v>35</v>
      </c>
      <c r="C31" s="87" t="s">
        <v>36</v>
      </c>
      <c r="D31" s="108">
        <v>6809175</v>
      </c>
      <c r="E31" s="108">
        <v>6467991.68</v>
      </c>
      <c r="F31" s="66">
        <f t="shared" si="0"/>
        <v>94.98935891646198</v>
      </c>
      <c r="G31" s="61">
        <f t="shared" si="1"/>
        <v>-341183.3200000003</v>
      </c>
      <c r="H31" s="1"/>
    </row>
    <row r="32" spans="1:8" ht="12.75">
      <c r="A32" s="1"/>
      <c r="B32" s="89" t="s">
        <v>37</v>
      </c>
      <c r="C32" s="89" t="s">
        <v>38</v>
      </c>
      <c r="D32" s="117">
        <v>4746910</v>
      </c>
      <c r="E32" s="117">
        <v>2476397.34</v>
      </c>
      <c r="F32" s="65">
        <f t="shared" si="0"/>
        <v>52.16861790090817</v>
      </c>
      <c r="G32" s="62">
        <f t="shared" si="1"/>
        <v>-2270512.66</v>
      </c>
      <c r="H32" s="1"/>
    </row>
    <row r="33" spans="1:8" ht="12.75">
      <c r="A33" s="1"/>
      <c r="B33" s="87" t="s">
        <v>39</v>
      </c>
      <c r="C33" s="87" t="s">
        <v>40</v>
      </c>
      <c r="D33" s="108">
        <v>50000</v>
      </c>
      <c r="E33" s="108">
        <v>0</v>
      </c>
      <c r="F33" s="72">
        <f t="shared" si="0"/>
        <v>0</v>
      </c>
      <c r="G33" s="61">
        <f t="shared" si="1"/>
        <v>-50000</v>
      </c>
      <c r="H33" s="1"/>
    </row>
    <row r="34" spans="1:8" ht="33.75">
      <c r="A34" s="1"/>
      <c r="B34" s="87" t="s">
        <v>41</v>
      </c>
      <c r="C34" s="87" t="s">
        <v>42</v>
      </c>
      <c r="D34" s="108">
        <v>125910</v>
      </c>
      <c r="E34" s="108">
        <v>125512.51</v>
      </c>
      <c r="F34" s="66">
        <f>E34/D34*100</f>
        <v>99.68430625049638</v>
      </c>
      <c r="G34" s="61">
        <f>E34-D34</f>
        <v>-397.49000000000524</v>
      </c>
      <c r="H34" s="1"/>
    </row>
    <row r="35" spans="1:8" ht="45">
      <c r="A35" s="1"/>
      <c r="B35" s="87" t="s">
        <v>43</v>
      </c>
      <c r="C35" s="87" t="s">
        <v>44</v>
      </c>
      <c r="D35" s="108">
        <v>4550000</v>
      </c>
      <c r="E35" s="108">
        <v>2329885.33</v>
      </c>
      <c r="F35" s="66">
        <f>E35/D35*100</f>
        <v>51.206270989010996</v>
      </c>
      <c r="G35" s="61">
        <f>E35-D35</f>
        <v>-2220114.67</v>
      </c>
      <c r="H35" s="1"/>
    </row>
    <row r="36" spans="1:8" ht="22.5">
      <c r="A36" s="1"/>
      <c r="B36" s="87" t="s">
        <v>45</v>
      </c>
      <c r="C36" s="87" t="s">
        <v>46</v>
      </c>
      <c r="D36" s="108">
        <v>21000</v>
      </c>
      <c r="E36" s="108">
        <v>20999.5</v>
      </c>
      <c r="F36" s="66">
        <f>E36/D36*100</f>
        <v>99.99761904761904</v>
      </c>
      <c r="G36" s="61">
        <f>E36-D36</f>
        <v>-0.5</v>
      </c>
      <c r="H36" s="1"/>
    </row>
    <row r="37" spans="1:8" ht="12.75">
      <c r="A37" s="1"/>
      <c r="B37" s="89" t="s">
        <v>47</v>
      </c>
      <c r="C37" s="89" t="s">
        <v>48</v>
      </c>
      <c r="D37" s="117">
        <v>100000</v>
      </c>
      <c r="E37" s="117">
        <v>0</v>
      </c>
      <c r="F37" s="65">
        <f t="shared" si="0"/>
        <v>0</v>
      </c>
      <c r="G37" s="62">
        <f t="shared" si="1"/>
        <v>-100000</v>
      </c>
      <c r="H37" s="1"/>
    </row>
    <row r="38" spans="1:8" ht="22.5">
      <c r="A38" s="1"/>
      <c r="B38" s="87" t="s">
        <v>49</v>
      </c>
      <c r="C38" s="87" t="s">
        <v>50</v>
      </c>
      <c r="D38" s="108">
        <v>100000</v>
      </c>
      <c r="E38" s="108">
        <v>0</v>
      </c>
      <c r="F38" s="66">
        <f t="shared" si="0"/>
        <v>0</v>
      </c>
      <c r="G38" s="61">
        <f t="shared" si="1"/>
        <v>-100000</v>
      </c>
      <c r="H38" s="1"/>
    </row>
    <row r="39" spans="1:8" ht="56.25">
      <c r="A39" s="1"/>
      <c r="B39" s="88" t="s">
        <v>51</v>
      </c>
      <c r="C39" s="88" t="s">
        <v>240</v>
      </c>
      <c r="D39" s="116">
        <v>51462605</v>
      </c>
      <c r="E39" s="116">
        <v>43293780.21000002</v>
      </c>
      <c r="F39" s="64">
        <f t="shared" si="0"/>
        <v>84.12667841046915</v>
      </c>
      <c r="G39" s="63">
        <f t="shared" si="1"/>
        <v>-8168824.789999977</v>
      </c>
      <c r="H39" s="1"/>
    </row>
    <row r="40" spans="1:8" ht="12.75">
      <c r="A40" s="1"/>
      <c r="B40" s="89" t="s">
        <v>5</v>
      </c>
      <c r="C40" s="89" t="s">
        <v>6</v>
      </c>
      <c r="D40" s="117">
        <v>319470</v>
      </c>
      <c r="E40" s="117">
        <v>293869.98</v>
      </c>
      <c r="F40" s="65">
        <f t="shared" si="0"/>
        <v>91.98672175791154</v>
      </c>
      <c r="G40" s="62">
        <f t="shared" si="1"/>
        <v>-25600.02000000002</v>
      </c>
      <c r="H40" s="1"/>
    </row>
    <row r="41" spans="1:8" ht="45">
      <c r="A41" s="1"/>
      <c r="B41" s="87" t="s">
        <v>52</v>
      </c>
      <c r="C41" s="87" t="s">
        <v>53</v>
      </c>
      <c r="D41" s="108">
        <v>319470</v>
      </c>
      <c r="E41" s="108">
        <v>293869.98</v>
      </c>
      <c r="F41" s="66">
        <f t="shared" si="0"/>
        <v>91.98672175791154</v>
      </c>
      <c r="G41" s="61">
        <f t="shared" si="1"/>
        <v>-25600.02000000002</v>
      </c>
      <c r="H41" s="1"/>
    </row>
    <row r="42" spans="1:8" ht="12.75">
      <c r="A42" s="1"/>
      <c r="B42" s="89" t="s">
        <v>54</v>
      </c>
      <c r="C42" s="89" t="s">
        <v>55</v>
      </c>
      <c r="D42" s="117">
        <v>51143135</v>
      </c>
      <c r="E42" s="117">
        <v>42999910.23000002</v>
      </c>
      <c r="F42" s="65">
        <f t="shared" si="0"/>
        <v>84.07757997236584</v>
      </c>
      <c r="G42" s="62">
        <f t="shared" si="1"/>
        <v>-8143224.769999981</v>
      </c>
      <c r="H42" s="1"/>
    </row>
    <row r="43" spans="1:8" ht="12.75">
      <c r="A43" s="1"/>
      <c r="B43" s="87" t="s">
        <v>56</v>
      </c>
      <c r="C43" s="87" t="s">
        <v>57</v>
      </c>
      <c r="D43" s="108">
        <v>7348845</v>
      </c>
      <c r="E43" s="108">
        <v>6043081.509999999</v>
      </c>
      <c r="F43" s="66">
        <f t="shared" si="0"/>
        <v>82.23171818156457</v>
      </c>
      <c r="G43" s="61">
        <f t="shared" si="1"/>
        <v>-1305763.4900000012</v>
      </c>
      <c r="H43" s="1"/>
    </row>
    <row r="44" spans="1:8" ht="33.75">
      <c r="A44" s="1"/>
      <c r="B44" s="87" t="s">
        <v>58</v>
      </c>
      <c r="C44" s="87" t="s">
        <v>249</v>
      </c>
      <c r="D44" s="108">
        <v>15065226</v>
      </c>
      <c r="E44" s="108">
        <v>11330482.620000001</v>
      </c>
      <c r="F44" s="72">
        <f t="shared" si="0"/>
        <v>75.20950976772602</v>
      </c>
      <c r="G44" s="61">
        <f t="shared" si="1"/>
        <v>-3734743.379999999</v>
      </c>
      <c r="H44" s="1"/>
    </row>
    <row r="45" spans="1:8" ht="33.75">
      <c r="A45" s="1"/>
      <c r="B45" s="87" t="s">
        <v>59</v>
      </c>
      <c r="C45" s="87" t="s">
        <v>250</v>
      </c>
      <c r="D45" s="108">
        <v>25429600</v>
      </c>
      <c r="E45" s="108">
        <v>23308989.19</v>
      </c>
      <c r="F45" s="72">
        <f t="shared" si="0"/>
        <v>91.66085660018247</v>
      </c>
      <c r="G45" s="61">
        <f t="shared" si="1"/>
        <v>-2120610.8099999987</v>
      </c>
      <c r="H45" s="1"/>
    </row>
    <row r="46" spans="1:8" ht="33.75">
      <c r="A46" s="1"/>
      <c r="B46" s="87" t="s">
        <v>60</v>
      </c>
      <c r="C46" s="87" t="s">
        <v>61</v>
      </c>
      <c r="D46" s="108">
        <v>1606601</v>
      </c>
      <c r="E46" s="108">
        <v>998594.24</v>
      </c>
      <c r="F46" s="72">
        <f t="shared" si="0"/>
        <v>62.15570885366062</v>
      </c>
      <c r="G46" s="61">
        <f t="shared" si="1"/>
        <v>-608006.76</v>
      </c>
      <c r="H46" s="1"/>
    </row>
    <row r="47" spans="1:8" ht="22.5">
      <c r="A47" s="1"/>
      <c r="B47" s="87" t="s">
        <v>62</v>
      </c>
      <c r="C47" s="87" t="s">
        <v>63</v>
      </c>
      <c r="D47" s="108">
        <v>1291771</v>
      </c>
      <c r="E47" s="108">
        <v>942800.88</v>
      </c>
      <c r="F47" s="72">
        <f t="shared" si="0"/>
        <v>72.9851405550984</v>
      </c>
      <c r="G47" s="61">
        <f t="shared" si="1"/>
        <v>-348970.12</v>
      </c>
      <c r="H47" s="1"/>
    </row>
    <row r="48" spans="1:8" ht="22.5">
      <c r="A48" s="1"/>
      <c r="B48" s="87" t="s">
        <v>64</v>
      </c>
      <c r="C48" s="87" t="s">
        <v>65</v>
      </c>
      <c r="D48" s="108">
        <v>7240</v>
      </c>
      <c r="E48" s="108">
        <v>3620</v>
      </c>
      <c r="F48" s="72">
        <f t="shared" si="0"/>
        <v>50</v>
      </c>
      <c r="G48" s="61">
        <f t="shared" si="1"/>
        <v>-3620</v>
      </c>
      <c r="H48" s="1"/>
    </row>
    <row r="49" spans="1:8" ht="33.75">
      <c r="A49" s="1"/>
      <c r="B49" s="87" t="s">
        <v>66</v>
      </c>
      <c r="C49" s="87" t="s">
        <v>67</v>
      </c>
      <c r="D49" s="108">
        <v>354930</v>
      </c>
      <c r="E49" s="108">
        <v>336198.63</v>
      </c>
      <c r="F49" s="72">
        <f t="shared" si="0"/>
        <v>94.72251711605105</v>
      </c>
      <c r="G49" s="61">
        <f t="shared" si="1"/>
        <v>-18731.369999999995</v>
      </c>
      <c r="H49" s="1"/>
    </row>
    <row r="50" spans="1:8" ht="56.25">
      <c r="A50" s="1"/>
      <c r="B50" s="87">
        <v>1200</v>
      </c>
      <c r="C50" s="109" t="s">
        <v>256</v>
      </c>
      <c r="D50" s="110">
        <v>38922</v>
      </c>
      <c r="E50" s="110">
        <v>36143.16</v>
      </c>
      <c r="F50" s="72"/>
      <c r="G50" s="61"/>
      <c r="H50" s="1"/>
    </row>
    <row r="51" spans="1:8" ht="39.75" customHeight="1">
      <c r="A51" s="1"/>
      <c r="B51" s="88" t="s">
        <v>68</v>
      </c>
      <c r="C51" s="88" t="s">
        <v>69</v>
      </c>
      <c r="D51" s="116">
        <v>5219704</v>
      </c>
      <c r="E51" s="116">
        <v>4745239.88</v>
      </c>
      <c r="F51" s="85">
        <f t="shared" si="0"/>
        <v>90.9101336014456</v>
      </c>
      <c r="G51" s="86">
        <f t="shared" si="1"/>
        <v>-474464.1200000001</v>
      </c>
      <c r="H51" s="1"/>
    </row>
    <row r="52" spans="1:8" ht="12.75">
      <c r="A52" s="1"/>
      <c r="B52" s="90" t="s">
        <v>5</v>
      </c>
      <c r="C52" s="90" t="s">
        <v>6</v>
      </c>
      <c r="D52" s="117">
        <v>100254</v>
      </c>
      <c r="E52" s="117">
        <v>89800.58</v>
      </c>
      <c r="F52" s="73">
        <f t="shared" si="0"/>
        <v>89.57306441638238</v>
      </c>
      <c r="G52" s="74">
        <f t="shared" si="1"/>
        <v>-10453.419999999998</v>
      </c>
      <c r="H52" s="1"/>
    </row>
    <row r="53" spans="1:8" s="4" customFormat="1" ht="45">
      <c r="A53" s="3"/>
      <c r="B53" s="87" t="s">
        <v>52</v>
      </c>
      <c r="C53" s="87" t="s">
        <v>53</v>
      </c>
      <c r="D53" s="108">
        <v>100254</v>
      </c>
      <c r="E53" s="108">
        <v>89800.58</v>
      </c>
      <c r="F53" s="66">
        <f t="shared" si="0"/>
        <v>89.57306441638238</v>
      </c>
      <c r="G53" s="61">
        <f t="shared" si="1"/>
        <v>-10453.419999999998</v>
      </c>
      <c r="H53" s="3"/>
    </row>
    <row r="54" spans="1:8" s="4" customFormat="1" ht="12.75">
      <c r="A54" s="3"/>
      <c r="B54" s="90" t="s">
        <v>54</v>
      </c>
      <c r="C54" s="90" t="s">
        <v>55</v>
      </c>
      <c r="D54" s="117">
        <v>1171272</v>
      </c>
      <c r="E54" s="117">
        <v>1159259.93</v>
      </c>
      <c r="F54" s="65">
        <f t="shared" si="0"/>
        <v>98.97444231570462</v>
      </c>
      <c r="G54" s="62">
        <f t="shared" si="1"/>
        <v>-12012.070000000065</v>
      </c>
      <c r="H54" s="3"/>
    </row>
    <row r="55" spans="1:8" ht="22.5">
      <c r="A55" s="1"/>
      <c r="B55" s="87" t="s">
        <v>70</v>
      </c>
      <c r="C55" s="87" t="s">
        <v>71</v>
      </c>
      <c r="D55" s="108">
        <v>1171272</v>
      </c>
      <c r="E55" s="108">
        <v>1159259.93</v>
      </c>
      <c r="F55" s="66">
        <f t="shared" si="0"/>
        <v>98.97444231570462</v>
      </c>
      <c r="G55" s="61">
        <f t="shared" si="1"/>
        <v>-12012.070000000065</v>
      </c>
      <c r="H55" s="1"/>
    </row>
    <row r="56" spans="1:8" ht="12.75">
      <c r="A56" s="1"/>
      <c r="B56" s="90" t="s">
        <v>72</v>
      </c>
      <c r="C56" s="90" t="s">
        <v>73</v>
      </c>
      <c r="D56" s="117">
        <v>3948178</v>
      </c>
      <c r="E56" s="117">
        <v>3496179.37</v>
      </c>
      <c r="F56" s="65">
        <f t="shared" si="0"/>
        <v>88.55171600672513</v>
      </c>
      <c r="G56" s="62">
        <f t="shared" si="1"/>
        <v>-451998.6299999999</v>
      </c>
      <c r="H56" s="1"/>
    </row>
    <row r="57" spans="1:8" ht="12.75">
      <c r="A57" s="1"/>
      <c r="B57" s="87" t="s">
        <v>74</v>
      </c>
      <c r="C57" s="87" t="s">
        <v>75</v>
      </c>
      <c r="D57" s="108">
        <v>1424780</v>
      </c>
      <c r="E57" s="108">
        <v>1323480.35</v>
      </c>
      <c r="F57" s="72">
        <f t="shared" si="0"/>
        <v>92.89015497129382</v>
      </c>
      <c r="G57" s="61">
        <f t="shared" si="1"/>
        <v>-101299.6499999999</v>
      </c>
      <c r="H57" s="1"/>
    </row>
    <row r="58" spans="1:8" ht="33.75">
      <c r="A58" s="1"/>
      <c r="B58" s="87" t="s">
        <v>76</v>
      </c>
      <c r="C58" s="87" t="s">
        <v>77</v>
      </c>
      <c r="D58" s="108">
        <v>2084427</v>
      </c>
      <c r="E58" s="108">
        <v>1799053.15</v>
      </c>
      <c r="F58" s="66">
        <f t="shared" si="0"/>
        <v>86.3092423001621</v>
      </c>
      <c r="G58" s="61">
        <f t="shared" si="1"/>
        <v>-285373.8500000001</v>
      </c>
      <c r="H58" s="1"/>
    </row>
    <row r="59" spans="1:8" ht="33.75">
      <c r="A59" s="1"/>
      <c r="B59" s="87" t="s">
        <v>78</v>
      </c>
      <c r="C59" s="87" t="s">
        <v>79</v>
      </c>
      <c r="D59" s="108">
        <v>438971</v>
      </c>
      <c r="E59" s="108">
        <v>373645.87</v>
      </c>
      <c r="F59" s="72">
        <f t="shared" si="0"/>
        <v>85.11857730920721</v>
      </c>
      <c r="G59" s="61">
        <f t="shared" si="1"/>
        <v>-65325.130000000005</v>
      </c>
      <c r="H59" s="1"/>
    </row>
    <row r="60" spans="1:8" ht="33.75">
      <c r="A60" s="1"/>
      <c r="B60" s="88" t="s">
        <v>80</v>
      </c>
      <c r="C60" s="112" t="s">
        <v>241</v>
      </c>
      <c r="D60" s="116">
        <v>2009730</v>
      </c>
      <c r="E60" s="116">
        <v>935066.33</v>
      </c>
      <c r="F60" s="85">
        <f t="shared" si="0"/>
        <v>46.52696282585222</v>
      </c>
      <c r="G60" s="86">
        <f t="shared" si="1"/>
        <v>-1074663.67</v>
      </c>
      <c r="H60" s="1"/>
    </row>
    <row r="61" spans="1:8" ht="12.75">
      <c r="A61" s="1"/>
      <c r="B61" s="89" t="s">
        <v>5</v>
      </c>
      <c r="C61" s="113" t="s">
        <v>6</v>
      </c>
      <c r="D61" s="117">
        <v>949730</v>
      </c>
      <c r="E61" s="117">
        <v>875066.33</v>
      </c>
      <c r="F61" s="65">
        <f t="shared" si="0"/>
        <v>92.13843197540353</v>
      </c>
      <c r="G61" s="62">
        <f t="shared" si="1"/>
        <v>-74663.67000000004</v>
      </c>
      <c r="H61" s="1"/>
    </row>
    <row r="62" spans="1:8" ht="45">
      <c r="A62" s="1"/>
      <c r="B62" s="87" t="s">
        <v>52</v>
      </c>
      <c r="C62" s="114" t="s">
        <v>53</v>
      </c>
      <c r="D62" s="108">
        <v>949730</v>
      </c>
      <c r="E62" s="108">
        <v>875066.33</v>
      </c>
      <c r="F62" s="66">
        <f t="shared" si="0"/>
        <v>92.13843197540353</v>
      </c>
      <c r="G62" s="61">
        <f t="shared" si="1"/>
        <v>-74663.67000000004</v>
      </c>
      <c r="H62" s="1"/>
    </row>
    <row r="63" spans="1:8" ht="12.75">
      <c r="A63" s="1"/>
      <c r="B63" s="89" t="s">
        <v>81</v>
      </c>
      <c r="C63" s="113" t="s">
        <v>82</v>
      </c>
      <c r="D63" s="117">
        <v>1060000</v>
      </c>
      <c r="E63" s="117">
        <v>60000</v>
      </c>
      <c r="F63" s="65">
        <f t="shared" si="0"/>
        <v>5.660377358490567</v>
      </c>
      <c r="G63" s="62">
        <f t="shared" si="1"/>
        <v>-1000000</v>
      </c>
      <c r="H63" s="1"/>
    </row>
    <row r="64" spans="1:8" ht="12.75">
      <c r="A64" s="1"/>
      <c r="B64" s="91">
        <v>9770</v>
      </c>
      <c r="C64" s="109" t="s">
        <v>83</v>
      </c>
      <c r="D64" s="108">
        <v>1000000</v>
      </c>
      <c r="E64" s="108">
        <v>0</v>
      </c>
      <c r="F64" s="72"/>
      <c r="G64" s="111"/>
      <c r="H64" s="1"/>
    </row>
    <row r="65" spans="1:8" ht="45">
      <c r="A65" s="1"/>
      <c r="B65" s="87" t="s">
        <v>84</v>
      </c>
      <c r="C65" s="114" t="s">
        <v>85</v>
      </c>
      <c r="D65" s="115">
        <v>60000</v>
      </c>
      <c r="E65" s="115">
        <v>60000</v>
      </c>
      <c r="F65" s="66">
        <f t="shared" si="0"/>
        <v>100</v>
      </c>
      <c r="G65" s="61">
        <f t="shared" si="1"/>
        <v>0</v>
      </c>
      <c r="H65" s="1"/>
    </row>
    <row r="66" spans="1:8" ht="30.75" customHeight="1">
      <c r="A66" s="1"/>
      <c r="B66" s="161" t="s">
        <v>245</v>
      </c>
      <c r="C66" s="162"/>
      <c r="D66" s="77">
        <f>D14+D39+D51+D60</f>
        <v>86265066</v>
      </c>
      <c r="E66" s="77">
        <f>E14+E39+E51+E60</f>
        <v>70845673.09000003</v>
      </c>
      <c r="F66" s="75">
        <f>E66/D66*100</f>
        <v>82.12556527806984</v>
      </c>
      <c r="G66" s="76">
        <f>E66-D66</f>
        <v>-15419392.909999967</v>
      </c>
      <c r="H66" s="1"/>
    </row>
    <row r="67" spans="2:7" ht="27" customHeight="1" thickBot="1">
      <c r="B67" s="152" t="s">
        <v>91</v>
      </c>
      <c r="C67" s="153"/>
      <c r="D67" s="153"/>
      <c r="E67" s="153"/>
      <c r="F67" s="153"/>
      <c r="G67" s="154"/>
    </row>
    <row r="68" spans="2:7" ht="27" customHeight="1">
      <c r="B68" s="149" t="s">
        <v>1</v>
      </c>
      <c r="C68" s="143" t="s">
        <v>2</v>
      </c>
      <c r="D68" s="143" t="s">
        <v>97</v>
      </c>
      <c r="E68" s="143" t="s">
        <v>257</v>
      </c>
      <c r="F68" s="143" t="s">
        <v>87</v>
      </c>
      <c r="G68" s="145" t="s">
        <v>86</v>
      </c>
    </row>
    <row r="69" spans="2:7" ht="16.5" customHeight="1">
      <c r="B69" s="150"/>
      <c r="C69" s="144"/>
      <c r="D69" s="144"/>
      <c r="E69" s="144"/>
      <c r="F69" s="144"/>
      <c r="G69" s="146"/>
    </row>
    <row r="70" spans="2:7" ht="22.5">
      <c r="B70" s="92" t="s">
        <v>3</v>
      </c>
      <c r="C70" s="118" t="s">
        <v>4</v>
      </c>
      <c r="D70" s="116">
        <f>D71+D73+D76+D82+D80</f>
        <v>6182912</v>
      </c>
      <c r="E70" s="116">
        <v>4751166.44</v>
      </c>
      <c r="F70" s="64">
        <f>E70/D70*100</f>
        <v>76.84350739586783</v>
      </c>
      <c r="G70" s="63">
        <f>E70-D70</f>
        <v>-1431745.5599999996</v>
      </c>
    </row>
    <row r="71" spans="2:7" s="54" customFormat="1" ht="12.75">
      <c r="B71" s="128" t="s">
        <v>9</v>
      </c>
      <c r="C71" s="128" t="s">
        <v>10</v>
      </c>
      <c r="D71" s="117">
        <v>700000</v>
      </c>
      <c r="E71" s="117">
        <v>0</v>
      </c>
      <c r="F71" s="65"/>
      <c r="G71" s="62"/>
    </row>
    <row r="72" spans="2:7" s="54" customFormat="1" ht="19.5">
      <c r="B72" s="121" t="s">
        <v>11</v>
      </c>
      <c r="C72" s="121" t="s">
        <v>12</v>
      </c>
      <c r="D72" s="108">
        <v>700000</v>
      </c>
      <c r="E72" s="108">
        <v>0</v>
      </c>
      <c r="F72" s="66"/>
      <c r="G72" s="61"/>
    </row>
    <row r="73" spans="2:7" ht="22.5">
      <c r="B73" s="95" t="s">
        <v>15</v>
      </c>
      <c r="C73" s="95" t="s">
        <v>16</v>
      </c>
      <c r="D73" s="117">
        <f>D74+D75</f>
        <v>1336070</v>
      </c>
      <c r="E73" s="117">
        <v>1152766.44</v>
      </c>
      <c r="F73" s="65">
        <f aca="true" t="shared" si="2" ref="F73:F94">E73/D73*100</f>
        <v>86.28039249440523</v>
      </c>
      <c r="G73" s="62">
        <f>E73-D73</f>
        <v>-183303.56000000006</v>
      </c>
    </row>
    <row r="74" spans="2:7" ht="56.25">
      <c r="B74" s="91" t="s">
        <v>21</v>
      </c>
      <c r="C74" s="91" t="s">
        <v>22</v>
      </c>
      <c r="D74" s="108">
        <v>187799</v>
      </c>
      <c r="E74" s="108">
        <v>6191</v>
      </c>
      <c r="F74" s="81">
        <f t="shared" si="2"/>
        <v>3.2966096731079504</v>
      </c>
      <c r="G74" s="82">
        <f aca="true" t="shared" si="3" ref="G74:G96">E74-D74</f>
        <v>-181608</v>
      </c>
    </row>
    <row r="75" spans="2:7" ht="22.5">
      <c r="B75" s="91" t="s">
        <v>25</v>
      </c>
      <c r="C75" s="91" t="s">
        <v>26</v>
      </c>
      <c r="D75" s="108">
        <v>1148271</v>
      </c>
      <c r="E75" s="108">
        <v>1146575.44</v>
      </c>
      <c r="F75" s="81"/>
      <c r="G75" s="82">
        <f t="shared" si="3"/>
        <v>-1695.5600000000559</v>
      </c>
    </row>
    <row r="76" spans="2:7" ht="22.5">
      <c r="B76" s="95" t="s">
        <v>29</v>
      </c>
      <c r="C76" s="95" t="s">
        <v>30</v>
      </c>
      <c r="D76" s="117">
        <f>D77+D78+D79</f>
        <v>3684500</v>
      </c>
      <c r="E76" s="117">
        <v>3598400</v>
      </c>
      <c r="F76" s="65">
        <f t="shared" si="2"/>
        <v>97.6631836070023</v>
      </c>
      <c r="G76" s="62">
        <f t="shared" si="3"/>
        <v>-86100</v>
      </c>
    </row>
    <row r="77" spans="2:7" ht="33.75">
      <c r="B77" s="91" t="s">
        <v>31</v>
      </c>
      <c r="C77" s="91" t="s">
        <v>32</v>
      </c>
      <c r="D77" s="108">
        <v>85000</v>
      </c>
      <c r="E77" s="108">
        <v>0</v>
      </c>
      <c r="F77" s="81">
        <f t="shared" si="2"/>
        <v>0</v>
      </c>
      <c r="G77" s="82">
        <f t="shared" si="3"/>
        <v>-85000</v>
      </c>
    </row>
    <row r="78" spans="2:7" ht="45">
      <c r="B78" s="91" t="s">
        <v>33</v>
      </c>
      <c r="C78" s="91" t="s">
        <v>34</v>
      </c>
      <c r="D78" s="108">
        <v>178780</v>
      </c>
      <c r="E78" s="108">
        <v>178780</v>
      </c>
      <c r="F78" s="81">
        <f t="shared" si="2"/>
        <v>100</v>
      </c>
      <c r="G78" s="82">
        <f t="shared" si="3"/>
        <v>0</v>
      </c>
    </row>
    <row r="79" spans="2:7" ht="22.5">
      <c r="B79" s="91" t="s">
        <v>35</v>
      </c>
      <c r="C79" s="91" t="s">
        <v>36</v>
      </c>
      <c r="D79" s="108">
        <v>3420720</v>
      </c>
      <c r="E79" s="108">
        <v>3419620</v>
      </c>
      <c r="F79" s="81">
        <f t="shared" si="2"/>
        <v>99.96784302719895</v>
      </c>
      <c r="G79" s="82">
        <f t="shared" si="3"/>
        <v>-1100</v>
      </c>
    </row>
    <row r="80" spans="2:7" ht="12.75">
      <c r="B80" s="129" t="s">
        <v>37</v>
      </c>
      <c r="C80" s="129" t="s">
        <v>38</v>
      </c>
      <c r="D80" s="117">
        <v>449689</v>
      </c>
      <c r="E80" s="117">
        <v>0</v>
      </c>
      <c r="F80" s="130"/>
      <c r="G80" s="131"/>
    </row>
    <row r="81" spans="2:7" ht="19.5">
      <c r="B81" s="122" t="s">
        <v>258</v>
      </c>
      <c r="C81" s="122" t="s">
        <v>259</v>
      </c>
      <c r="D81" s="108">
        <v>449689</v>
      </c>
      <c r="E81" s="108">
        <v>0</v>
      </c>
      <c r="F81" s="81"/>
      <c r="G81" s="82"/>
    </row>
    <row r="82" spans="2:7" ht="12.75">
      <c r="B82" s="95" t="s">
        <v>47</v>
      </c>
      <c r="C82" s="119" t="s">
        <v>48</v>
      </c>
      <c r="D82" s="117">
        <v>12653</v>
      </c>
      <c r="E82" s="117">
        <v>0</v>
      </c>
      <c r="F82" s="65">
        <f t="shared" si="2"/>
        <v>0</v>
      </c>
      <c r="G82" s="62">
        <f t="shared" si="3"/>
        <v>-12653</v>
      </c>
    </row>
    <row r="83" spans="2:7" ht="22.5">
      <c r="B83" s="91" t="s">
        <v>92</v>
      </c>
      <c r="C83" s="120" t="s">
        <v>93</v>
      </c>
      <c r="D83" s="108">
        <v>12653</v>
      </c>
      <c r="E83" s="108">
        <v>0</v>
      </c>
      <c r="F83" s="81">
        <f t="shared" si="2"/>
        <v>0</v>
      </c>
      <c r="G83" s="82">
        <f t="shared" si="3"/>
        <v>-12653</v>
      </c>
    </row>
    <row r="84" spans="2:7" ht="56.25">
      <c r="B84" s="123" t="s">
        <v>51</v>
      </c>
      <c r="C84" s="123" t="s">
        <v>240</v>
      </c>
      <c r="D84" s="124">
        <f>D85</f>
        <v>607615.4</v>
      </c>
      <c r="E84" s="126">
        <v>579793.4</v>
      </c>
      <c r="F84" s="64">
        <f t="shared" si="2"/>
        <v>95.42111671297337</v>
      </c>
      <c r="G84" s="63">
        <f t="shared" si="3"/>
        <v>-27822</v>
      </c>
    </row>
    <row r="85" spans="2:7" ht="12.75">
      <c r="B85" s="95" t="s">
        <v>54</v>
      </c>
      <c r="C85" s="95" t="s">
        <v>55</v>
      </c>
      <c r="D85" s="107">
        <f>D87+D86</f>
        <v>607615.4</v>
      </c>
      <c r="E85" s="125">
        <v>579793.4</v>
      </c>
      <c r="F85" s="65">
        <f t="shared" si="2"/>
        <v>95.42111671297337</v>
      </c>
      <c r="G85" s="62">
        <f t="shared" si="3"/>
        <v>-27822</v>
      </c>
    </row>
    <row r="86" spans="2:7" s="54" customFormat="1" ht="12.75">
      <c r="B86" s="122" t="s">
        <v>56</v>
      </c>
      <c r="C86" s="122" t="s">
        <v>57</v>
      </c>
      <c r="D86" s="108">
        <v>90670</v>
      </c>
      <c r="E86" s="108">
        <v>90670</v>
      </c>
      <c r="F86" s="66"/>
      <c r="G86" s="61"/>
    </row>
    <row r="87" spans="2:7" ht="33.75">
      <c r="B87" s="91" t="s">
        <v>58</v>
      </c>
      <c r="C87" s="91" t="s">
        <v>249</v>
      </c>
      <c r="D87" s="132">
        <v>516945.4</v>
      </c>
      <c r="E87" s="108">
        <v>489123.4</v>
      </c>
      <c r="F87" s="81">
        <f t="shared" si="2"/>
        <v>94.61800027623806</v>
      </c>
      <c r="G87" s="82">
        <f t="shared" si="3"/>
        <v>-27822</v>
      </c>
    </row>
    <row r="88" spans="2:7" ht="33.75">
      <c r="B88" s="92" t="s">
        <v>68</v>
      </c>
      <c r="C88" s="92" t="s">
        <v>69</v>
      </c>
      <c r="D88" s="116">
        <v>82480</v>
      </c>
      <c r="E88" s="116">
        <v>17480</v>
      </c>
      <c r="F88" s="93">
        <f t="shared" si="2"/>
        <v>21.19301648884578</v>
      </c>
      <c r="G88" s="94">
        <f t="shared" si="3"/>
        <v>-65000</v>
      </c>
    </row>
    <row r="89" spans="2:7" ht="12.75">
      <c r="B89" s="95" t="s">
        <v>54</v>
      </c>
      <c r="C89" s="95" t="s">
        <v>55</v>
      </c>
      <c r="D89" s="117">
        <v>50000</v>
      </c>
      <c r="E89" s="117">
        <v>0</v>
      </c>
      <c r="F89" s="96">
        <f t="shared" si="2"/>
        <v>0</v>
      </c>
      <c r="G89" s="97">
        <f t="shared" si="3"/>
        <v>-50000</v>
      </c>
    </row>
    <row r="90" spans="2:7" ht="22.5">
      <c r="B90" s="91" t="s">
        <v>70</v>
      </c>
      <c r="C90" s="91" t="s">
        <v>71</v>
      </c>
      <c r="D90" s="127">
        <v>50000</v>
      </c>
      <c r="E90" s="127">
        <v>0</v>
      </c>
      <c r="F90" s="72">
        <f t="shared" si="2"/>
        <v>0</v>
      </c>
      <c r="G90" s="61">
        <f t="shared" si="3"/>
        <v>-50000</v>
      </c>
    </row>
    <row r="91" spans="2:7" ht="12.75">
      <c r="B91" s="95" t="s">
        <v>72</v>
      </c>
      <c r="C91" s="95" t="s">
        <v>73</v>
      </c>
      <c r="D91" s="117">
        <v>32480</v>
      </c>
      <c r="E91" s="117">
        <v>17480</v>
      </c>
      <c r="F91" s="96">
        <f t="shared" si="2"/>
        <v>53.81773399014779</v>
      </c>
      <c r="G91" s="97">
        <f t="shared" si="3"/>
        <v>-15000</v>
      </c>
    </row>
    <row r="92" spans="2:7" ht="12.75">
      <c r="B92" s="91" t="s">
        <v>74</v>
      </c>
      <c r="C92" s="91" t="s">
        <v>75</v>
      </c>
      <c r="D92" s="108">
        <v>5000</v>
      </c>
      <c r="E92" s="108">
        <v>0</v>
      </c>
      <c r="F92" s="66">
        <f t="shared" si="2"/>
        <v>0</v>
      </c>
      <c r="G92" s="61">
        <f t="shared" si="3"/>
        <v>-5000</v>
      </c>
    </row>
    <row r="93" spans="2:7" ht="33.75">
      <c r="B93" s="91" t="s">
        <v>76</v>
      </c>
      <c r="C93" s="91" t="s">
        <v>77</v>
      </c>
      <c r="D93" s="108">
        <v>10000</v>
      </c>
      <c r="E93" s="108">
        <v>0</v>
      </c>
      <c r="F93" s="66">
        <f t="shared" si="2"/>
        <v>0</v>
      </c>
      <c r="G93" s="61">
        <f t="shared" si="3"/>
        <v>-10000</v>
      </c>
    </row>
    <row r="94" spans="2:7" ht="33.75">
      <c r="B94" s="91" t="s">
        <v>78</v>
      </c>
      <c r="C94" s="91" t="s">
        <v>79</v>
      </c>
      <c r="D94" s="108">
        <v>17480</v>
      </c>
      <c r="E94" s="108">
        <v>17480</v>
      </c>
      <c r="F94" s="81">
        <f t="shared" si="2"/>
        <v>100</v>
      </c>
      <c r="G94" s="82">
        <f t="shared" si="3"/>
        <v>0</v>
      </c>
    </row>
    <row r="95" spans="2:7" ht="29.25" customHeight="1">
      <c r="B95" s="151" t="s">
        <v>244</v>
      </c>
      <c r="C95" s="151"/>
      <c r="D95" s="133">
        <f>D70+D84+D88</f>
        <v>6873007.4</v>
      </c>
      <c r="E95" s="76">
        <f>E70+E84+E88</f>
        <v>5348439.840000001</v>
      </c>
      <c r="F95" s="75">
        <f>E95/D95*100</f>
        <v>77.81804279739319</v>
      </c>
      <c r="G95" s="76">
        <f>E95-D95</f>
        <v>-1524567.5599999996</v>
      </c>
    </row>
    <row r="96" spans="2:7" ht="48" customHeight="1" thickBot="1">
      <c r="B96" s="147" t="s">
        <v>94</v>
      </c>
      <c r="C96" s="148"/>
      <c r="D96" s="78">
        <f>D66+D95</f>
        <v>93138073.4</v>
      </c>
      <c r="E96" s="78">
        <f>E66+E95</f>
        <v>76194112.93000004</v>
      </c>
      <c r="F96" s="79">
        <f>E96/D96*100</f>
        <v>81.80769705506926</v>
      </c>
      <c r="G96" s="80">
        <f t="shared" si="3"/>
        <v>-16943960.46999997</v>
      </c>
    </row>
    <row r="99" spans="3:6" ht="15">
      <c r="C99" s="6" t="s">
        <v>95</v>
      </c>
      <c r="D99" s="6"/>
      <c r="F99" s="7" t="s">
        <v>96</v>
      </c>
    </row>
  </sheetData>
  <sheetProtection/>
  <mergeCells count="21">
    <mergeCell ref="D1:F1"/>
    <mergeCell ref="B8:G8"/>
    <mergeCell ref="B9:G9"/>
    <mergeCell ref="B10:C10"/>
    <mergeCell ref="B67:G67"/>
    <mergeCell ref="F11:F12"/>
    <mergeCell ref="G11:G12"/>
    <mergeCell ref="D11:D12"/>
    <mergeCell ref="E11:E12"/>
    <mergeCell ref="B13:G13"/>
    <mergeCell ref="B11:B12"/>
    <mergeCell ref="C11:C12"/>
    <mergeCell ref="B66:C66"/>
    <mergeCell ref="F68:F69"/>
    <mergeCell ref="G68:G69"/>
    <mergeCell ref="B96:C96"/>
    <mergeCell ref="B68:B69"/>
    <mergeCell ref="C68:C69"/>
    <mergeCell ref="B95:C95"/>
    <mergeCell ref="D68:D69"/>
    <mergeCell ref="E68:E69"/>
  </mergeCells>
  <printOptions horizontalCentered="1"/>
  <pageMargins left="0.4724409448818898" right="0.2755905511811024" top="0.6692913385826772" bottom="0.4724409448818898" header="0.5118110236220472" footer="0.5118110236220472"/>
  <pageSetup fitToHeight="4" fitToWidth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2023-07-11T11:33:31Z</cp:lastPrinted>
  <dcterms:created xsi:type="dcterms:W3CDTF">2022-07-04T07:11:02Z</dcterms:created>
  <dcterms:modified xsi:type="dcterms:W3CDTF">2023-07-17T07:36:23Z</dcterms:modified>
  <cp:category/>
  <cp:version/>
  <cp:contentType/>
  <cp:contentStatus/>
</cp:coreProperties>
</file>