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и" sheetId="1" r:id="rId1"/>
    <sheet name="Видатки" sheetId="2" r:id="rId2"/>
  </sheets>
  <definedNames>
    <definedName name="_xlnm.Print_Titles" localSheetId="1">'Видатки'!$11:$12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<sst xmlns="http://schemas.openxmlformats.org/spreadsheetml/2006/main" count="371" uniqueCount="261">
  <si>
    <t>грн.</t>
  </si>
  <si>
    <t>Код</t>
  </si>
  <si>
    <t>Найменування</t>
  </si>
  <si>
    <t>01</t>
  </si>
  <si>
    <t>Зачепилівська селищна рада  (головний розпорядник)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</si>
  <si>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</si>
  <si>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</si>
  <si>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</si>
  <si>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</si>
  <si>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</si>
  <si>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</si>
  <si>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</si>
  <si>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</si>
  <si>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</si>
  <si>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</si>
  <si>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</si>
  <si>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</si>
  <si>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</si>
  <si>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</si>
  <si>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</si>
  <si>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</si>
  <si>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</si>
  <si>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</si>
  <si>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</si>
  <si>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</si>
  <si>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</si>
  <si>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</si>
  <si>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</si>
  <si>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</si>
  <si>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</si>
  <si>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</si>
  <si>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</si>
  <si>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</si>
  <si>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</si>
  <si>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</si>
  <si>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</si>
  <si>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</si>
  <si>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</si>
  <si>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</si>
  <si>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</si>
  <si>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 заходів із землеустрою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</si>
  <si>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</si>
  <si>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</si>
  <si>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</si>
  <si>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</si>
  <si>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</si>
  <si>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</si>
  <si>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</si>
  <si>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</si>
  <si>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</si>
  <si>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</si>
  <si>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</si>
  <si>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</si>
  <si>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</si>
  <si>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</si>
  <si>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</si>
  <si>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</si>
  <si>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</si>
  <si>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</si>
  <si>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</si>
  <si>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</si>
  <si>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</si>
  <si>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</si>
  <si>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</si>
  <si>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</si>
  <si>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</si>
  <si>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</si>
  <si>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</si>
  <si>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10</t>
  </si>
  <si>
    <t>Відділ культури і туризму Зачепилівської селищної ради (головний розпорядник)</t>
  </si>
  <si>
    <t>1080</t>
  </si>
  <si>
    <t>Надання спеціалізованої освіти мистецькими школами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</si>
  <si>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</si>
  <si>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</si>
  <si>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</si>
  <si>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</si>
  <si>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</si>
  <si>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</si>
  <si>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</si>
  <si>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</si>
  <si>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</si>
  <si>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9000</t>
  </si>
  <si>
    <t>Міжбюджетні трансферти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</si>
  <si>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</si>
  <si>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</si>
  <si>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</si>
  <si>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Відхилення (+/-)</t>
  </si>
  <si>
    <t xml:space="preserve">% виконання </t>
  </si>
  <si>
    <t>Додаток № 1</t>
  </si>
  <si>
    <t>"Про затвердження звіту про виконання</t>
  </si>
  <si>
    <t>ЗАГАЛЬНИЙ ФОНД</t>
  </si>
  <si>
    <t>СПЕЦІАЛЬНИЙ ФОНД</t>
  </si>
  <si>
    <t>8311</t>
  </si>
  <si>
    <t>Охорона та раціональне використання природних ресурсів</t>
  </si>
  <si>
    <t>РАЗОМ ВИДАТКІВ ЗАГАЛЬНОГО ТА СПЕЦІАЛЬНОГО ФОНДУ</t>
  </si>
  <si>
    <t>Селищний голова</t>
  </si>
  <si>
    <t>Олена ПЕТРЕНКО</t>
  </si>
  <si>
    <t>Уточнений план на рік</t>
  </si>
  <si>
    <t>Кошик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</si>
  <si>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</si>
  <si>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</si>
  <si>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</si>
  <si>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</si>
  <si>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</si>
  <si>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</si>
  <si>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</si>
  <si>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</si>
  <si>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</si>
  <si>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</si>
  <si>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</si>
  <si>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</si>
  <si>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</si>
  <si>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</si>
  <si>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</si>
  <si>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</si>
  <si>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</si>
  <si>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</si>
  <si>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</si>
  <si>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</si>
  <si>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</si>
  <si>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</si>
  <si>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</si>
  <si>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</si>
  <si>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</si>
  <si>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</si>
  <si>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</si>
  <si>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</si>
  <si>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</si>
  <si>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</si>
  <si>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</si>
  <si>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</si>
  <si>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</si>
  <si>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</si>
  <si>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</si>
  <si>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</si>
  <si>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</si>
  <si>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</si>
  <si>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</si>
  <si>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</si>
  <si>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</si>
  <si>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</si>
  <si>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</si>
  <si>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</si>
  <si>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</si>
  <si>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</si>
  <si>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</si>
  <si>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</si>
  <si>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</si>
  <si>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</si>
  <si>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</si>
  <si>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</si>
  <si>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</si>
  <si>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</si>
  <si>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</si>
  <si>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</si>
  <si>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</si>
  <si>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</si>
  <si>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</si>
  <si>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</si>
  <si>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</si>
  <si>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</si>
  <si>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</si>
  <si>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</si>
  <si>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</si>
  <si>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</si>
  <si>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</si>
  <si>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</si>
  <si>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</si>
  <si>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</si>
  <si>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</si>
  <si>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</si>
  <si>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</si>
  <si>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</si>
  <si>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</si>
  <si>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</si>
  <si>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</si>
  <si>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</si>
  <si>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</si>
  <si>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</si>
  <si>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41053900</t>
  </si>
  <si>
    <t/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</si>
  <si>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</si>
  <si>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</si>
  <si>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Найменування доходів згідно із бюджетною класифікацією</t>
  </si>
  <si>
    <t>% виконання</t>
  </si>
  <si>
    <t>відхилення, 
+/-</t>
  </si>
  <si>
    <t>РАЗОМ ДОХОДІВ ЗАГАЛЬНОГО ФОНДУ</t>
  </si>
  <si>
    <t>5=4-3</t>
  </si>
  <si>
    <t>6=4/3*100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</si>
  <si>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</si>
  <si>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</si>
  <si>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</si>
  <si>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</si>
  <si>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</si>
  <si>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</si>
  <si>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</si>
  <si>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</si>
  <si>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</si>
  <si>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</si>
  <si>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</si>
  <si>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</si>
  <si>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</si>
  <si>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</si>
  <si>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</si>
  <si>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</si>
  <si>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</si>
  <si>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</si>
  <si>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</si>
  <si>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</si>
  <si>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</si>
  <si>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</si>
  <si>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</si>
  <si>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</si>
  <si>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</si>
  <si>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</si>
  <si>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</si>
  <si>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</si>
  <si>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без урахування трансфертів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</si>
  <si>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</si>
  <si>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</si>
  <si>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</si>
  <si>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</si>
  <si>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</si>
  <si>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</si>
  <si>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</si>
  <si>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</si>
  <si>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</si>
  <si>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</si>
  <si>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</si>
  <si>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</si>
  <si>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Спеціальний фонд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</si>
  <si>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</si>
  <si>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</si>
  <si>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</si>
  <si>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</si>
  <si>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без урахування трансферт</t>
  </si>
  <si>
    <t>РАЗОМ ДОХОДІВ СПЕЦІАЛЬНОГО ФОНДУ</t>
  </si>
  <si>
    <t>РАЗОМ ДОХОДІВ ЗАГАЛЬНОГО ТА СПЕЦІАЛЬНОГО ФОНДУ</t>
  </si>
  <si>
    <t xml:space="preserve"> бюджету селищної територіальної </t>
  </si>
  <si>
    <t xml:space="preserve">бюджету селищної територіальної 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</si>
  <si>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</si>
  <si>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Фінансовий відділ Зачепилівської селищної ради (головний розпорядник)</t>
  </si>
  <si>
    <t>Інші дотації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</si>
  <si>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</si>
  <si>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ВИДАТКІВ СПЕЦІАЛЬНОГО ФОНДУ</t>
  </si>
  <si>
    <t>ВСЬОГО ВИДАТКІВ ЗАГАЛЬНОГО ФОНДУ:</t>
  </si>
  <si>
    <t>Додаток  2</t>
  </si>
  <si>
    <t>громади за І квартал 2023 року"</t>
  </si>
  <si>
    <t>Звіт про виконання видаткової частини бюджету селищної територіальної громади за І квартал 2023 року</t>
  </si>
  <si>
    <t>2142</t>
  </si>
  <si>
    <t>Програми і централізовані заходи боротьби з туберкульозом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</si>
  <si>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</si>
  <si>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</si>
  <si>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Уточнений план на І квартал</t>
  </si>
  <si>
    <t>Виконано за І квартал 2023 року</t>
  </si>
  <si>
    <t>Виконано за І квартал  2023 року</t>
  </si>
  <si>
    <t>Звіт про виконання доходної частини бюджету Зачепилівської селищної територіальної громади за І квартал 2023 року</t>
  </si>
  <si>
    <t>Затверджено  з урахуванням змін на І квартал 2023 року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</si>
  <si>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</si>
  <si>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ХХХІІ сесії VIІІ скликання</t>
  </si>
  <si>
    <t>від 27 квітня 2023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</si>
</sst>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"/>
    <numFmt numFmtId="183" formatCode="#0.0\ 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3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0"/>
    </font>
    <font>
      <b/>
      <sz val="13"/>
      <color indexed="8"/>
      <name val="Arial"/>
      <family val="0"/>
    </font>
    <font>
      <sz val="8"/>
      <name val="Arial"/>
      <family val="0"/>
    </font>
    <font>
      <i/>
      <sz val="9"/>
      <name val="Arial Cyr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0"/>
    </font>
    <font>
      <b/>
      <sz val="9"/>
      <color indexed="8"/>
      <name val="Times New Roman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color indexed="10"/>
      <name val="Arial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5" borderId="10" xfId="0" applyFill="1" applyBorder="1" applyAlignment="1">
      <alignment horizontal="center" wrapText="1"/>
    </xf>
    <xf numFmtId="180" fontId="0" fillId="0" borderId="10" xfId="0" applyNumberFormat="1" applyBorder="1" applyAlignment="1">
      <alignment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Border="1" applyAlignment="1">
      <alignment/>
    </xf>
    <xf numFmtId="0" fontId="0" fillId="35" borderId="15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18" fillId="0" borderId="16" xfId="0" applyNumberFormat="1" applyFont="1" applyBorder="1" applyAlignment="1">
      <alignment wrapText="1"/>
    </xf>
    <xf numFmtId="180" fontId="18" fillId="0" borderId="10" xfId="0" applyNumberFormat="1" applyFont="1" applyBorder="1" applyAlignment="1">
      <alignment wrapText="1"/>
    </xf>
    <xf numFmtId="0" fontId="19" fillId="36" borderId="17" xfId="0" applyFont="1" applyFill="1" applyBorder="1" applyAlignment="1" applyProtection="1">
      <alignment vertical="center" wrapText="1"/>
      <protection locked="0"/>
    </xf>
    <xf numFmtId="0" fontId="20" fillId="36" borderId="17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180" fontId="18" fillId="0" borderId="16" xfId="0" applyNumberFormat="1" applyFont="1" applyBorder="1" applyAlignment="1">
      <alignment horizontal="center"/>
    </xf>
    <xf numFmtId="180" fontId="18" fillId="0" borderId="10" xfId="0" applyNumberFormat="1" applyFont="1" applyBorder="1" applyAlignment="1">
      <alignment horizont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9" fillId="37" borderId="21" xfId="0" applyFont="1" applyFill="1" applyBorder="1" applyAlignment="1" applyProtection="1">
      <alignment horizontal="center" vertical="center" wrapText="1"/>
      <protection locked="0"/>
    </xf>
    <xf numFmtId="0" fontId="12" fillId="37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49" fontId="19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21" xfId="0" applyFont="1" applyFill="1" applyBorder="1" applyAlignment="1" applyProtection="1">
      <alignment horizontal="center" vertical="center" wrapText="1"/>
      <protection locked="0"/>
    </xf>
    <xf numFmtId="180" fontId="18" fillId="37" borderId="10" xfId="0" applyNumberFormat="1" applyFont="1" applyFill="1" applyBorder="1" applyAlignment="1">
      <alignment horizontal="center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1" xfId="0" applyNumberFormat="1" applyFont="1" applyFill="1" applyBorder="1" applyAlignment="1" applyProtection="1">
      <alignment vertical="center" wrapText="1"/>
      <protection locked="0"/>
    </xf>
    <xf numFmtId="2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8" fillId="37" borderId="21" xfId="0" applyNumberFormat="1" applyFont="1" applyFill="1" applyBorder="1" applyAlignment="1" applyProtection="1">
      <alignment vertical="center" wrapText="1"/>
      <protection locked="0"/>
    </xf>
    <xf numFmtId="2" fontId="18" fillId="37" borderId="21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Border="1" applyAlignment="1">
      <alignment horizontal="center"/>
    </xf>
    <xf numFmtId="2" fontId="19" fillId="0" borderId="21" xfId="0" applyNumberFormat="1" applyFont="1" applyFill="1" applyBorder="1" applyAlignment="1" applyProtection="1">
      <alignment vertical="center" wrapText="1"/>
      <protection locked="0"/>
    </xf>
    <xf numFmtId="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0" fontId="18" fillId="38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180" fontId="18" fillId="0" borderId="21" xfId="0" applyNumberFormat="1" applyFont="1" applyBorder="1" applyAlignment="1">
      <alignment horizontal="center"/>
    </xf>
    <xf numFmtId="180" fontId="19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80" fontId="18" fillId="0" borderId="22" xfId="0" applyNumberFormat="1" applyFont="1" applyBorder="1" applyAlignment="1">
      <alignment horizontal="center"/>
    </xf>
    <xf numFmtId="0" fontId="17" fillId="36" borderId="23" xfId="0" applyFont="1" applyFill="1" applyBorder="1" applyAlignment="1" applyProtection="1">
      <alignment vertical="center" wrapText="1"/>
      <protection locked="0"/>
    </xf>
    <xf numFmtId="180" fontId="18" fillId="36" borderId="21" xfId="0" applyNumberFormat="1" applyFont="1" applyFill="1" applyBorder="1" applyAlignment="1">
      <alignment horizontal="center"/>
    </xf>
    <xf numFmtId="180" fontId="18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21" xfId="0" applyNumberFormat="1" applyFont="1" applyFill="1" applyBorder="1" applyAlignment="1" applyProtection="1">
      <alignment horizontal="center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top" wrapText="1"/>
      <protection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7" borderId="21" xfId="0" applyNumberFormat="1" applyFont="1" applyFill="1" applyBorder="1" applyAlignment="1" applyProtection="1">
      <alignment horizontal="center" vertical="top" wrapText="1"/>
      <protection/>
    </xf>
    <xf numFmtId="182" fontId="8" fillId="34" borderId="21" xfId="0" applyNumberFormat="1" applyFont="1" applyFill="1" applyBorder="1" applyAlignment="1" applyProtection="1">
      <alignment horizontal="center" vertical="top" wrapText="1"/>
      <protection/>
    </xf>
    <xf numFmtId="182" fontId="8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189" fontId="18" fillId="0" borderId="10" xfId="0" applyNumberFormat="1" applyFont="1" applyBorder="1" applyAlignment="1">
      <alignment horizontal="center"/>
    </xf>
    <xf numFmtId="0" fontId="18" fillId="38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182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1" xfId="0" applyNumberFormat="1" applyFont="1" applyFill="1" applyBorder="1" applyAlignment="1" applyProtection="1">
      <alignment horizontal="center" vertical="top" wrapText="1"/>
      <protection/>
    </xf>
    <xf numFmtId="182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1" fillId="39" borderId="21" xfId="0" applyNumberFormat="1" applyFont="1" applyFill="1" applyBorder="1" applyAlignment="1" applyProtection="1">
      <alignment horizontal="center" vertical="center" wrapText="1"/>
      <protection/>
    </xf>
    <xf numFmtId="4" fontId="15" fillId="36" borderId="25" xfId="0" applyNumberFormat="1" applyFont="1" applyFill="1" applyBorder="1" applyAlignment="1">
      <alignment horizontal="center" vertical="center"/>
    </xf>
    <xf numFmtId="182" fontId="8" fillId="40" borderId="25" xfId="0" applyNumberFormat="1" applyFont="1" applyFill="1" applyBorder="1" applyAlignment="1" applyProtection="1">
      <alignment horizontal="center" vertical="center" wrapText="1"/>
      <protection/>
    </xf>
    <xf numFmtId="4" fontId="8" fillId="40" borderId="26" xfId="0" applyNumberFormat="1" applyFont="1" applyFill="1" applyBorder="1" applyAlignment="1" applyProtection="1">
      <alignment horizontal="center" vertical="center" wrapText="1"/>
      <protection/>
    </xf>
    <xf numFmtId="182" fontId="9" fillId="0" borderId="21" xfId="0" applyNumberFormat="1" applyFont="1" applyFill="1" applyBorder="1" applyAlignment="1" applyProtection="1">
      <alignment horizontal="center" vertical="top" wrapText="1"/>
      <protection/>
    </xf>
    <xf numFmtId="4" fontId="9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82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 applyProtection="1">
      <alignment horizontal="left" vertical="top" wrapText="1"/>
      <protection/>
    </xf>
    <xf numFmtId="0" fontId="25" fillId="33" borderId="21" xfId="0" applyFont="1" applyFill="1" applyBorder="1" applyAlignment="1" applyProtection="1">
      <alignment horizontal="left" vertical="top" wrapText="1"/>
      <protection/>
    </xf>
    <xf numFmtId="4" fontId="8" fillId="41" borderId="21" xfId="0" applyNumberFormat="1" applyFont="1" applyFill="1" applyBorder="1" applyAlignment="1" applyProtection="1">
      <alignment horizontal="center" vertical="center" wrapText="1"/>
      <protection/>
    </xf>
    <xf numFmtId="4" fontId="8" fillId="33" borderId="21" xfId="0" applyNumberFormat="1" applyFont="1" applyFill="1" applyBorder="1" applyAlignment="1" applyProtection="1">
      <alignment horizontal="center" vertical="top" wrapText="1"/>
      <protection/>
    </xf>
    <xf numFmtId="4" fontId="9" fillId="0" borderId="21" xfId="0" applyNumberFormat="1" applyFont="1" applyBorder="1" applyAlignment="1" applyProtection="1">
      <alignment horizontal="center" vertical="top" wrapText="1"/>
      <protection/>
    </xf>
    <xf numFmtId="4" fontId="9" fillId="33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Font="1" applyFill="1" applyBorder="1" applyAlignment="1" applyProtection="1">
      <alignment horizontal="left" vertical="top" wrapText="1"/>
      <protection/>
    </xf>
    <xf numFmtId="4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left" vertical="top" wrapText="1"/>
      <protection/>
    </xf>
    <xf numFmtId="182" fontId="8" fillId="37" borderId="21" xfId="0" applyNumberFormat="1" applyFont="1" applyFill="1" applyBorder="1" applyAlignment="1" applyProtection="1">
      <alignment horizontal="center" vertical="top" wrapText="1"/>
      <protection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26" fillId="34" borderId="21" xfId="0" applyFont="1" applyFill="1" applyBorder="1" applyAlignment="1" applyProtection="1">
      <alignment horizontal="left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center" wrapText="1"/>
      <protection/>
    </xf>
    <xf numFmtId="182" fontId="8" fillId="34" borderId="21" xfId="0" applyNumberFormat="1" applyFont="1" applyFill="1" applyBorder="1" applyAlignment="1" applyProtection="1">
      <alignment horizontal="center" vertical="top" wrapText="1"/>
      <protection/>
    </xf>
    <xf numFmtId="4" fontId="8" fillId="34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>
      <alignment wrapText="1"/>
    </xf>
    <xf numFmtId="180" fontId="0" fillId="0" borderId="15" xfId="0" applyNumberFormat="1" applyBorder="1" applyAlignment="1">
      <alignment/>
    </xf>
    <xf numFmtId="180" fontId="18" fillId="0" borderId="27" xfId="0" applyNumberFormat="1" applyFont="1" applyBorder="1" applyAlignment="1">
      <alignment/>
    </xf>
    <xf numFmtId="189" fontId="18" fillId="0" borderId="21" xfId="0" applyNumberFormat="1" applyFont="1" applyBorder="1" applyAlignment="1">
      <alignment horizontal="center"/>
    </xf>
    <xf numFmtId="180" fontId="19" fillId="36" borderId="22" xfId="0" applyNumberFormat="1" applyFont="1" applyFill="1" applyBorder="1" applyAlignment="1">
      <alignment horizontal="center"/>
    </xf>
    <xf numFmtId="180" fontId="19" fillId="36" borderId="28" xfId="0" applyNumberFormat="1" applyFont="1" applyFill="1" applyBorder="1" applyAlignment="1">
      <alignment horizontal="center"/>
    </xf>
    <xf numFmtId="180" fontId="19" fillId="36" borderId="21" xfId="0" applyNumberFormat="1" applyFont="1" applyFill="1" applyBorder="1" applyAlignment="1">
      <alignment horizontal="center"/>
    </xf>
    <xf numFmtId="2" fontId="19" fillId="36" borderId="21" xfId="0" applyNumberFormat="1" applyFont="1" applyFill="1" applyBorder="1" applyAlignment="1">
      <alignment/>
    </xf>
    <xf numFmtId="180" fontId="19" fillId="36" borderId="10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 applyProtection="1">
      <alignment horizontal="center" vertical="center" wrapText="1"/>
      <protection/>
    </xf>
    <xf numFmtId="4" fontId="29" fillId="34" borderId="21" xfId="0" applyNumberFormat="1" applyFont="1" applyFill="1" applyBorder="1" applyAlignment="1" applyProtection="1">
      <alignment horizontal="center" vertical="center" wrapText="1"/>
      <protection/>
    </xf>
    <xf numFmtId="4" fontId="29" fillId="37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wrapText="1"/>
    </xf>
    <xf numFmtId="180" fontId="21" fillId="0" borderId="32" xfId="0" applyNumberFormat="1" applyFont="1" applyBorder="1" applyAlignment="1">
      <alignment horizontal="center"/>
    </xf>
    <xf numFmtId="180" fontId="21" fillId="0" borderId="33" xfId="0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/>
    </xf>
    <xf numFmtId="180" fontId="21" fillId="0" borderId="34" xfId="0" applyNumberFormat="1" applyFont="1" applyBorder="1" applyAlignment="1">
      <alignment horizontal="center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35" xfId="0" applyFont="1" applyBorder="1" applyAlignment="1" applyProtection="1">
      <alignment horizontal="center" vertical="center" wrapText="1"/>
      <protection/>
    </xf>
    <xf numFmtId="4" fontId="14" fillId="36" borderId="3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0" fillId="39" borderId="21" xfId="0" applyFont="1" applyFill="1" applyBorder="1" applyAlignment="1" applyProtection="1">
      <alignment horizontal="center" vertical="center" wrapText="1"/>
      <protection/>
    </xf>
    <xf numFmtId="0" fontId="12" fillId="42" borderId="38" xfId="0" applyFont="1" applyFill="1" applyBorder="1" applyAlignment="1" applyProtection="1">
      <alignment horizontal="center" vertical="center" wrapText="1"/>
      <protection/>
    </xf>
    <xf numFmtId="0" fontId="12" fillId="42" borderId="0" xfId="0" applyFont="1" applyFill="1" applyBorder="1" applyAlignment="1" applyProtection="1">
      <alignment horizontal="center" vertical="center" wrapText="1"/>
      <protection/>
    </xf>
    <xf numFmtId="0" fontId="12" fillId="42" borderId="39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2" fillId="42" borderId="29" xfId="0" applyFont="1" applyFill="1" applyBorder="1" applyAlignment="1" applyProtection="1">
      <alignment horizontal="center" vertical="center" wrapText="1"/>
      <protection/>
    </xf>
    <xf numFmtId="0" fontId="12" fillId="42" borderId="30" xfId="0" applyFont="1" applyFill="1" applyBorder="1" applyAlignment="1" applyProtection="1">
      <alignment horizontal="center" vertical="center" wrapText="1"/>
      <protection/>
    </xf>
    <xf numFmtId="0" fontId="12" fillId="42" borderId="3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0" fillId="39" borderId="17" xfId="0" applyFont="1" applyFill="1" applyBorder="1" applyAlignment="1" applyProtection="1">
      <alignment horizontal="center" vertical="center" wrapText="1"/>
      <protection/>
    </xf>
    <xf numFmtId="0" fontId="10" fillId="39" borderId="4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08"/>
  <sheetViews>
    <sheetView zoomScalePageLayoutView="0" workbookViewId="0" topLeftCell="B63">
      <selection activeCell="J7" sqref="J7"/>
    </sheetView>
  </sheetViews>
  <sheetFormatPr defaultColWidth="9.140625" defaultRowHeight="12.75"/>
  <cols>
    <col min="1" max="1" width="0" style="0" hidden="1" customWidth="1"/>
    <col min="2" max="2" width="12.7109375" style="0" customWidth="1"/>
    <col min="3" max="3" width="47.57421875" style="0" customWidth="1"/>
    <col min="4" max="4" width="15.00390625" style="0" customWidth="1"/>
    <col min="5" max="5" width="14.8515625" style="0" customWidth="1"/>
    <col min="6" max="6" width="14.421875" style="0" customWidth="1"/>
    <col min="7" max="7" width="13.7109375" style="0" customWidth="1"/>
    <col min="8" max="8" width="11.421875" style="0" customWidth="1"/>
  </cols>
  <sheetData>
    <row r="1" ht="12.75">
      <c r="F1" s="84" t="s">
        <v>88</v>
      </c>
    </row>
    <row r="2" spans="5:7" ht="12.75">
      <c r="E2" s="59"/>
      <c r="F2" s="83" t="s">
        <v>259</v>
      </c>
      <c r="G2" s="60"/>
    </row>
    <row r="3" spans="5:7" ht="12.75">
      <c r="E3" s="67"/>
      <c r="F3" s="83" t="s">
        <v>260</v>
      </c>
      <c r="G3" s="67"/>
    </row>
    <row r="4" spans="5:7" ht="12.75">
      <c r="E4" s="67"/>
      <c r="F4" s="83" t="s">
        <v>89</v>
      </c>
      <c r="G4" s="67"/>
    </row>
    <row r="5" spans="5:7" ht="12.75">
      <c r="E5" s="67"/>
      <c r="F5" s="2" t="s">
        <v>238</v>
      </c>
      <c r="G5" s="67"/>
    </row>
    <row r="6" spans="5:7" ht="12.75">
      <c r="E6" s="67"/>
      <c r="F6" s="2" t="s">
        <v>247</v>
      </c>
      <c r="G6" s="67"/>
    </row>
    <row r="7" spans="2:7" ht="42" customHeight="1">
      <c r="B7" s="120" t="s">
        <v>256</v>
      </c>
      <c r="C7" s="120"/>
      <c r="D7" s="120"/>
      <c r="E7" s="120"/>
      <c r="F7" s="120"/>
      <c r="G7" s="120"/>
    </row>
    <row r="9" ht="13.5" thickBot="1">
      <c r="H9" s="17"/>
    </row>
    <row r="10" spans="1:8" ht="79.5" thickBot="1">
      <c r="A10" s="8" t="s">
        <v>98</v>
      </c>
      <c r="B10" s="10" t="s">
        <v>1</v>
      </c>
      <c r="C10" s="11" t="s">
        <v>183</v>
      </c>
      <c r="D10" s="11" t="s">
        <v>257</v>
      </c>
      <c r="E10" s="11" t="s">
        <v>254</v>
      </c>
      <c r="F10" s="12" t="s">
        <v>185</v>
      </c>
      <c r="G10" s="10" t="s">
        <v>184</v>
      </c>
      <c r="H10" s="14"/>
    </row>
    <row r="11" spans="1:8" ht="16.5" thickBot="1">
      <c r="A11" s="8"/>
      <c r="B11" s="25">
        <v>1</v>
      </c>
      <c r="C11" s="26">
        <v>2</v>
      </c>
      <c r="D11" s="26">
        <v>3</v>
      </c>
      <c r="E11" s="26">
        <v>4</v>
      </c>
      <c r="F11" s="27" t="s">
        <v>187</v>
      </c>
      <c r="G11" s="26" t="s">
        <v>188</v>
      </c>
      <c r="H11" s="13"/>
    </row>
    <row r="12" spans="1:8" ht="15.75">
      <c r="A12" s="16"/>
      <c r="B12" s="117" t="s">
        <v>189</v>
      </c>
      <c r="C12" s="118"/>
      <c r="D12" s="118"/>
      <c r="E12" s="118"/>
      <c r="F12" s="118"/>
      <c r="G12" s="119"/>
      <c r="H12" s="14"/>
    </row>
    <row r="13" spans="1:7" ht="15.75">
      <c r="A13" s="16"/>
      <c r="B13" s="28">
        <v>10000000</v>
      </c>
      <c r="C13" s="29" t="s">
        <v>190</v>
      </c>
      <c r="D13" s="45">
        <f>D14+D22+D30+D39</f>
        <v>14453770</v>
      </c>
      <c r="E13" s="45">
        <f>E14+E22+E30+E39</f>
        <v>14716112.81</v>
      </c>
      <c r="F13" s="44">
        <f aca="true" t="shared" si="0" ref="F13:F21">E13-D13</f>
        <v>262342.8100000005</v>
      </c>
      <c r="G13" s="45">
        <f aca="true" t="shared" si="1" ref="G13:G21">E13/D13*100</f>
        <v>101.81504763117167</v>
      </c>
    </row>
    <row r="14" spans="1:7" ht="31.5">
      <c r="A14" s="16"/>
      <c r="B14" s="30">
        <v>11000000</v>
      </c>
      <c r="C14" s="30" t="s">
        <v>191</v>
      </c>
      <c r="D14" s="43">
        <f>D15+D20</f>
        <v>8061100</v>
      </c>
      <c r="E14" s="43">
        <f>E15+E20</f>
        <v>8216659.99</v>
      </c>
      <c r="F14" s="42">
        <f t="shared" si="0"/>
        <v>155559.99000000022</v>
      </c>
      <c r="G14" s="43">
        <f t="shared" si="1"/>
        <v>101.92976132289637</v>
      </c>
    </row>
    <row r="15" spans="1:7" ht="15.75">
      <c r="A15" s="16"/>
      <c r="B15" s="30">
        <v>11010000</v>
      </c>
      <c r="C15" s="30" t="s">
        <v>192</v>
      </c>
      <c r="D15" s="41">
        <f>D16+D17+D18+D19</f>
        <v>8059300</v>
      </c>
      <c r="E15" s="41">
        <f>E16+E17+E18+E19</f>
        <v>8214859.99</v>
      </c>
      <c r="F15" s="42">
        <f t="shared" si="0"/>
        <v>155559.99000000022</v>
      </c>
      <c r="G15" s="43">
        <f t="shared" si="1"/>
        <v>101.93019232439542</v>
      </c>
    </row>
    <row r="16" spans="1:7" ht="47.25">
      <c r="A16" s="9" t="s">
        <v>99</v>
      </c>
      <c r="B16" s="23" t="s">
        <v>100</v>
      </c>
      <c r="C16" s="18" t="s">
        <v>101</v>
      </c>
      <c r="D16" s="23">
        <v>6160000</v>
      </c>
      <c r="E16" s="23">
        <v>6267506.88</v>
      </c>
      <c r="F16" s="42">
        <f t="shared" si="0"/>
        <v>107506.87999999989</v>
      </c>
      <c r="G16" s="43">
        <f t="shared" si="1"/>
        <v>101.74524155844156</v>
      </c>
    </row>
    <row r="17" spans="1:7" ht="78.75">
      <c r="A17" s="9" t="s">
        <v>99</v>
      </c>
      <c r="B17" s="24" t="s">
        <v>102</v>
      </c>
      <c r="C17" s="19" t="s">
        <v>103</v>
      </c>
      <c r="D17" s="24">
        <v>654000</v>
      </c>
      <c r="E17" s="24">
        <v>666238.5</v>
      </c>
      <c r="F17" s="42">
        <f t="shared" si="0"/>
        <v>12238.5</v>
      </c>
      <c r="G17" s="43">
        <f t="shared" si="1"/>
        <v>101.87133027522937</v>
      </c>
    </row>
    <row r="18" spans="1:7" ht="47.25">
      <c r="A18" s="9" t="s">
        <v>99</v>
      </c>
      <c r="B18" s="24" t="s">
        <v>104</v>
      </c>
      <c r="C18" s="19" t="s">
        <v>105</v>
      </c>
      <c r="D18" s="24">
        <v>1199000</v>
      </c>
      <c r="E18" s="24">
        <v>1233508.85</v>
      </c>
      <c r="F18" s="42">
        <f t="shared" si="0"/>
        <v>34508.85000000009</v>
      </c>
      <c r="G18" s="43">
        <f t="shared" si="1"/>
        <v>102.87813594662218</v>
      </c>
    </row>
    <row r="19" spans="1:7" ht="47.25">
      <c r="A19" s="9" t="s">
        <v>99</v>
      </c>
      <c r="B19" s="24" t="s">
        <v>106</v>
      </c>
      <c r="C19" s="19" t="s">
        <v>107</v>
      </c>
      <c r="D19" s="24">
        <v>46300</v>
      </c>
      <c r="E19" s="24">
        <v>47605.76</v>
      </c>
      <c r="F19" s="42">
        <f t="shared" si="0"/>
        <v>1305.760000000002</v>
      </c>
      <c r="G19" s="43">
        <f t="shared" si="1"/>
        <v>102.8202159827214</v>
      </c>
    </row>
    <row r="20" spans="1:7" ht="15.75">
      <c r="A20" s="9"/>
      <c r="B20" s="31">
        <v>11020000</v>
      </c>
      <c r="C20" s="31" t="s">
        <v>193</v>
      </c>
      <c r="D20" s="46">
        <v>1800</v>
      </c>
      <c r="E20" s="46">
        <v>1800</v>
      </c>
      <c r="F20" s="47">
        <f t="shared" si="0"/>
        <v>0</v>
      </c>
      <c r="G20" s="48">
        <f t="shared" si="1"/>
        <v>100</v>
      </c>
    </row>
    <row r="21" spans="1:7" ht="31.5">
      <c r="A21" s="9" t="s">
        <v>108</v>
      </c>
      <c r="B21" s="24" t="s">
        <v>109</v>
      </c>
      <c r="C21" s="19" t="s">
        <v>110</v>
      </c>
      <c r="D21" s="24">
        <v>1800</v>
      </c>
      <c r="E21" s="24">
        <v>1800</v>
      </c>
      <c r="F21" s="42">
        <f t="shared" si="0"/>
        <v>0</v>
      </c>
      <c r="G21" s="43">
        <f t="shared" si="1"/>
        <v>100</v>
      </c>
    </row>
    <row r="22" spans="1:7" ht="31.5">
      <c r="A22" s="9"/>
      <c r="B22" s="31">
        <v>13000000</v>
      </c>
      <c r="C22" s="31" t="s">
        <v>194</v>
      </c>
      <c r="D22" s="46">
        <f>D23+D25</f>
        <v>468390</v>
      </c>
      <c r="E22" s="46">
        <f>E23+E25</f>
        <v>476923.94</v>
      </c>
      <c r="F22" s="46">
        <f>E22-D22</f>
        <v>8533.940000000002</v>
      </c>
      <c r="G22" s="46">
        <f>E22/D22*100</f>
        <v>101.82197314203975</v>
      </c>
    </row>
    <row r="23" spans="1:7" ht="15.75">
      <c r="A23" s="9"/>
      <c r="B23" s="31">
        <v>13010000</v>
      </c>
      <c r="C23" s="31"/>
      <c r="D23" s="24">
        <v>0</v>
      </c>
      <c r="E23" s="24">
        <f>E24</f>
        <v>0</v>
      </c>
      <c r="F23" s="24">
        <f>E23-D23</f>
        <v>0</v>
      </c>
      <c r="G23" s="24"/>
    </row>
    <row r="24" spans="1:7" ht="78.75">
      <c r="A24" s="9" t="s">
        <v>108</v>
      </c>
      <c r="B24" s="24" t="s">
        <v>111</v>
      </c>
      <c r="C24" s="19" t="s">
        <v>112</v>
      </c>
      <c r="D24" s="24"/>
      <c r="E24" s="24"/>
      <c r="F24" s="24">
        <f>E24-D24</f>
        <v>0</v>
      </c>
      <c r="G24" s="24"/>
    </row>
    <row r="25" spans="1:7" ht="15.75">
      <c r="A25" s="9"/>
      <c r="B25" s="31">
        <v>13030000</v>
      </c>
      <c r="C25" s="31" t="s">
        <v>195</v>
      </c>
      <c r="D25" s="46">
        <f>D26+D27+D28+D29</f>
        <v>468390</v>
      </c>
      <c r="E25" s="46">
        <f>E26+E27+E28+E29</f>
        <v>476923.94</v>
      </c>
      <c r="F25" s="46">
        <f>E25-D25</f>
        <v>8533.940000000002</v>
      </c>
      <c r="G25" s="46">
        <f aca="true" t="shared" si="2" ref="G25:G88">E25/D25*100</f>
        <v>101.82197314203975</v>
      </c>
    </row>
    <row r="26" spans="1:7" ht="47.25">
      <c r="A26" s="9" t="s">
        <v>99</v>
      </c>
      <c r="B26" s="24" t="s">
        <v>113</v>
      </c>
      <c r="C26" s="19" t="s">
        <v>114</v>
      </c>
      <c r="D26" s="24">
        <v>3490</v>
      </c>
      <c r="E26" s="24">
        <v>3495.73</v>
      </c>
      <c r="F26" s="24">
        <f aca="true" t="shared" si="3" ref="F26:F88">E26-D26</f>
        <v>5.730000000000018</v>
      </c>
      <c r="G26" s="24">
        <f t="shared" si="2"/>
        <v>100.16418338108883</v>
      </c>
    </row>
    <row r="27" spans="1:7" ht="31.5">
      <c r="A27" s="9" t="s">
        <v>115</v>
      </c>
      <c r="B27" s="24" t="s">
        <v>116</v>
      </c>
      <c r="C27" s="19" t="s">
        <v>117</v>
      </c>
      <c r="D27" s="24"/>
      <c r="E27" s="24"/>
      <c r="F27" s="24">
        <f t="shared" si="3"/>
        <v>0</v>
      </c>
      <c r="G27" s="24"/>
    </row>
    <row r="28" spans="1:7" ht="31.5">
      <c r="A28" s="9" t="s">
        <v>115</v>
      </c>
      <c r="B28" s="24" t="s">
        <v>118</v>
      </c>
      <c r="C28" s="19" t="s">
        <v>119</v>
      </c>
      <c r="D28" s="24">
        <v>430000</v>
      </c>
      <c r="E28" s="24">
        <v>437596.2</v>
      </c>
      <c r="F28" s="24">
        <f t="shared" si="3"/>
        <v>7596.200000000012</v>
      </c>
      <c r="G28" s="24">
        <f t="shared" si="2"/>
        <v>101.76655813953488</v>
      </c>
    </row>
    <row r="29" spans="1:7" ht="31.5">
      <c r="A29" s="9" t="s">
        <v>115</v>
      </c>
      <c r="B29" s="24" t="s">
        <v>120</v>
      </c>
      <c r="C29" s="19" t="s">
        <v>121</v>
      </c>
      <c r="D29" s="24">
        <v>34900</v>
      </c>
      <c r="E29" s="24">
        <v>35832.01</v>
      </c>
      <c r="F29" s="24">
        <f t="shared" si="3"/>
        <v>932.010000000002</v>
      </c>
      <c r="G29" s="24">
        <f t="shared" si="2"/>
        <v>102.67051575931232</v>
      </c>
    </row>
    <row r="30" spans="1:7" ht="15.75">
      <c r="A30" s="9"/>
      <c r="B30" s="32">
        <v>14000000</v>
      </c>
      <c r="C30" s="32" t="s">
        <v>196</v>
      </c>
      <c r="D30" s="46">
        <f>D31+D33+D35</f>
        <v>536970</v>
      </c>
      <c r="E30" s="46">
        <f>E31+E33+E35</f>
        <v>544189.21</v>
      </c>
      <c r="F30" s="46">
        <f t="shared" si="3"/>
        <v>7219.209999999963</v>
      </c>
      <c r="G30" s="46">
        <f t="shared" si="2"/>
        <v>101.34443451217012</v>
      </c>
    </row>
    <row r="31" spans="1:7" ht="31.5">
      <c r="A31" s="9"/>
      <c r="B31" s="32">
        <v>14020000</v>
      </c>
      <c r="C31" s="32" t="s">
        <v>197</v>
      </c>
      <c r="D31" s="46">
        <f>D32</f>
        <v>74000</v>
      </c>
      <c r="E31" s="46">
        <f>E32</f>
        <v>75675.4</v>
      </c>
      <c r="F31" s="46">
        <f t="shared" si="3"/>
        <v>1675.3999999999942</v>
      </c>
      <c r="G31" s="46">
        <f t="shared" si="2"/>
        <v>102.26405405405406</v>
      </c>
    </row>
    <row r="32" spans="1:7" ht="15.75">
      <c r="A32" s="9" t="s">
        <v>115</v>
      </c>
      <c r="B32" s="24" t="s">
        <v>122</v>
      </c>
      <c r="C32" s="15" t="s">
        <v>123</v>
      </c>
      <c r="D32" s="24">
        <v>74000</v>
      </c>
      <c r="E32" s="24">
        <v>75675.4</v>
      </c>
      <c r="F32" s="24">
        <f t="shared" si="3"/>
        <v>1675.3999999999942</v>
      </c>
      <c r="G32" s="24">
        <f t="shared" si="2"/>
        <v>102.26405405405406</v>
      </c>
    </row>
    <row r="33" spans="1:7" ht="47.25">
      <c r="A33" s="9"/>
      <c r="B33" s="31">
        <v>14030000</v>
      </c>
      <c r="C33" s="31" t="s">
        <v>198</v>
      </c>
      <c r="D33" s="46">
        <f>D34</f>
        <v>443000</v>
      </c>
      <c r="E33" s="46">
        <f>E34</f>
        <v>448471.1</v>
      </c>
      <c r="F33" s="46">
        <f t="shared" si="3"/>
        <v>5471.099999999977</v>
      </c>
      <c r="G33" s="46">
        <f t="shared" si="2"/>
        <v>101.23501128668171</v>
      </c>
    </row>
    <row r="34" spans="1:7" ht="15.75">
      <c r="A34" s="9" t="s">
        <v>115</v>
      </c>
      <c r="B34" s="24" t="s">
        <v>124</v>
      </c>
      <c r="C34" s="15" t="s">
        <v>123</v>
      </c>
      <c r="D34" s="24">
        <v>443000</v>
      </c>
      <c r="E34" s="24">
        <v>448471.1</v>
      </c>
      <c r="F34" s="24">
        <f t="shared" si="3"/>
        <v>5471.099999999977</v>
      </c>
      <c r="G34" s="24">
        <f t="shared" si="2"/>
        <v>101.23501128668171</v>
      </c>
    </row>
    <row r="35" spans="1:7" ht="47.25">
      <c r="A35" s="9"/>
      <c r="B35" s="32">
        <v>14040000</v>
      </c>
      <c r="C35" s="33" t="s">
        <v>199</v>
      </c>
      <c r="D35" s="46">
        <f>D36+D37+D38</f>
        <v>19970</v>
      </c>
      <c r="E35" s="46">
        <f>E36+E37+E38</f>
        <v>20042.71</v>
      </c>
      <c r="F35" s="46">
        <f t="shared" si="3"/>
        <v>72.70999999999913</v>
      </c>
      <c r="G35" s="46">
        <f t="shared" si="2"/>
        <v>100.36409614421633</v>
      </c>
    </row>
    <row r="36" spans="1:7" ht="40.5" customHeight="1" hidden="1">
      <c r="A36" s="9" t="s">
        <v>115</v>
      </c>
      <c r="B36" s="24" t="s">
        <v>125</v>
      </c>
      <c r="C36" s="19" t="s">
        <v>126</v>
      </c>
      <c r="D36" s="24"/>
      <c r="E36" s="24"/>
      <c r="F36" s="24"/>
      <c r="G36" s="46"/>
    </row>
    <row r="37" spans="1:7" ht="126">
      <c r="A37" s="9" t="s">
        <v>115</v>
      </c>
      <c r="B37" s="24" t="s">
        <v>127</v>
      </c>
      <c r="C37" s="19" t="s">
        <v>181</v>
      </c>
      <c r="D37" s="24">
        <v>2480</v>
      </c>
      <c r="E37" s="24">
        <v>2551.28</v>
      </c>
      <c r="F37" s="24">
        <f t="shared" si="3"/>
        <v>71.2800000000002</v>
      </c>
      <c r="G37" s="24">
        <f t="shared" si="2"/>
        <v>102.8741935483871</v>
      </c>
    </row>
    <row r="38" spans="1:7" ht="94.5">
      <c r="A38" s="9" t="s">
        <v>115</v>
      </c>
      <c r="B38" s="24" t="s">
        <v>128</v>
      </c>
      <c r="C38" s="19" t="s">
        <v>129</v>
      </c>
      <c r="D38" s="24">
        <v>17490</v>
      </c>
      <c r="E38" s="24">
        <v>17491.43</v>
      </c>
      <c r="F38" s="24">
        <f t="shared" si="3"/>
        <v>1.430000000000291</v>
      </c>
      <c r="G38" s="24">
        <f t="shared" si="2"/>
        <v>100.00817610062893</v>
      </c>
    </row>
    <row r="39" spans="1:7" ht="15.75">
      <c r="A39" s="9"/>
      <c r="B39" s="31">
        <v>18000000</v>
      </c>
      <c r="C39" s="31" t="s">
        <v>200</v>
      </c>
      <c r="D39" s="46">
        <f>D40+D49+D51</f>
        <v>5387310</v>
      </c>
      <c r="E39" s="46">
        <f>E40+E49+E51</f>
        <v>5478339.67</v>
      </c>
      <c r="F39" s="46">
        <f t="shared" si="3"/>
        <v>91029.66999999993</v>
      </c>
      <c r="G39" s="46">
        <f t="shared" si="2"/>
        <v>101.68970543740754</v>
      </c>
    </row>
    <row r="40" spans="1:7" ht="15.75">
      <c r="A40" s="9"/>
      <c r="B40" s="31">
        <v>18010000</v>
      </c>
      <c r="C40" s="31" t="s">
        <v>201</v>
      </c>
      <c r="D40" s="24">
        <f>D41+D42+D43+D44+D45+D46+D47+D48</f>
        <v>1993020</v>
      </c>
      <c r="E40" s="24">
        <f>E41+E42+E43+E44+E45+E46+E47+E48</f>
        <v>2071066.24</v>
      </c>
      <c r="F40" s="24">
        <f t="shared" si="3"/>
        <v>78046.23999999999</v>
      </c>
      <c r="G40" s="24">
        <f t="shared" si="2"/>
        <v>103.91597876589296</v>
      </c>
    </row>
    <row r="41" spans="1:7" ht="63">
      <c r="A41" s="9" t="s">
        <v>115</v>
      </c>
      <c r="B41" s="24" t="s">
        <v>130</v>
      </c>
      <c r="C41" s="19" t="s">
        <v>131</v>
      </c>
      <c r="D41" s="24">
        <v>1500</v>
      </c>
      <c r="E41" s="24">
        <v>1503.34</v>
      </c>
      <c r="F41" s="24">
        <f t="shared" si="3"/>
        <v>3.339999999999918</v>
      </c>
      <c r="G41" s="24">
        <f t="shared" si="2"/>
        <v>100.22266666666665</v>
      </c>
    </row>
    <row r="42" spans="1:7" ht="63">
      <c r="A42" s="9" t="s">
        <v>115</v>
      </c>
      <c r="B42" s="24" t="s">
        <v>132</v>
      </c>
      <c r="C42" s="19" t="s">
        <v>133</v>
      </c>
      <c r="D42" s="24">
        <v>7600</v>
      </c>
      <c r="E42" s="24">
        <v>9119.16</v>
      </c>
      <c r="F42" s="24">
        <f t="shared" si="3"/>
        <v>1519.1599999999999</v>
      </c>
      <c r="G42" s="24">
        <f t="shared" si="2"/>
        <v>119.98894736842105</v>
      </c>
    </row>
    <row r="43" spans="1:7" ht="63">
      <c r="A43" s="9" t="s">
        <v>115</v>
      </c>
      <c r="B43" s="24" t="s">
        <v>134</v>
      </c>
      <c r="C43" s="19" t="s">
        <v>135</v>
      </c>
      <c r="D43" s="24">
        <v>21100</v>
      </c>
      <c r="E43" s="24">
        <v>21105.79</v>
      </c>
      <c r="F43" s="24">
        <f t="shared" si="3"/>
        <v>5.790000000000873</v>
      </c>
      <c r="G43" s="24">
        <f t="shared" si="2"/>
        <v>100.02744075829384</v>
      </c>
    </row>
    <row r="44" spans="1:7" ht="63">
      <c r="A44" s="9" t="s">
        <v>115</v>
      </c>
      <c r="B44" s="24" t="s">
        <v>136</v>
      </c>
      <c r="C44" s="19" t="s">
        <v>137</v>
      </c>
      <c r="D44" s="24">
        <v>132470</v>
      </c>
      <c r="E44" s="24">
        <v>150414.88</v>
      </c>
      <c r="F44" s="24">
        <f t="shared" si="3"/>
        <v>17944.880000000005</v>
      </c>
      <c r="G44" s="24">
        <f t="shared" si="2"/>
        <v>113.54637276364461</v>
      </c>
    </row>
    <row r="45" spans="1:7" ht="15.75">
      <c r="A45" s="9" t="s">
        <v>115</v>
      </c>
      <c r="B45" s="24" t="s">
        <v>138</v>
      </c>
      <c r="C45" s="15" t="s">
        <v>139</v>
      </c>
      <c r="D45" s="24">
        <v>196400</v>
      </c>
      <c r="E45" s="24">
        <v>198019.97</v>
      </c>
      <c r="F45" s="24">
        <f t="shared" si="3"/>
        <v>1619.9700000000012</v>
      </c>
      <c r="G45" s="24">
        <f t="shared" si="2"/>
        <v>100.82483197556009</v>
      </c>
    </row>
    <row r="46" spans="1:7" ht="15.75">
      <c r="A46" s="9" t="s">
        <v>115</v>
      </c>
      <c r="B46" s="24" t="s">
        <v>140</v>
      </c>
      <c r="C46" s="15" t="s">
        <v>141</v>
      </c>
      <c r="D46" s="24">
        <v>1125600</v>
      </c>
      <c r="E46" s="24">
        <v>1179388.22</v>
      </c>
      <c r="F46" s="24">
        <f t="shared" si="3"/>
        <v>53788.21999999997</v>
      </c>
      <c r="G46" s="24">
        <f t="shared" si="2"/>
        <v>104.7786265103056</v>
      </c>
    </row>
    <row r="47" spans="1:7" ht="15.75">
      <c r="A47" s="9" t="s">
        <v>115</v>
      </c>
      <c r="B47" s="24" t="s">
        <v>142</v>
      </c>
      <c r="C47" s="15" t="s">
        <v>143</v>
      </c>
      <c r="D47" s="24">
        <v>271000</v>
      </c>
      <c r="E47" s="24">
        <v>273958.34</v>
      </c>
      <c r="F47" s="24">
        <f t="shared" si="3"/>
        <v>2958.3400000000256</v>
      </c>
      <c r="G47" s="24">
        <f t="shared" si="2"/>
        <v>101.09163837638377</v>
      </c>
    </row>
    <row r="48" spans="1:7" ht="15.75">
      <c r="A48" s="9" t="s">
        <v>115</v>
      </c>
      <c r="B48" s="24" t="s">
        <v>144</v>
      </c>
      <c r="C48" s="15" t="s">
        <v>145</v>
      </c>
      <c r="D48" s="24">
        <v>237350</v>
      </c>
      <c r="E48" s="24">
        <v>237556.54</v>
      </c>
      <c r="F48" s="24">
        <f t="shared" si="3"/>
        <v>206.54000000000815</v>
      </c>
      <c r="G48" s="24">
        <f t="shared" si="2"/>
        <v>100.08701917000211</v>
      </c>
    </row>
    <row r="49" spans="1:7" ht="15.75">
      <c r="A49" s="9"/>
      <c r="B49" s="31">
        <v>18030000</v>
      </c>
      <c r="C49" s="31" t="s">
        <v>202</v>
      </c>
      <c r="D49" s="24">
        <f>D50</f>
        <v>0</v>
      </c>
      <c r="E49" s="24">
        <f>E50</f>
        <v>0</v>
      </c>
      <c r="F49" s="24">
        <f t="shared" si="3"/>
        <v>0</v>
      </c>
      <c r="G49" s="24"/>
    </row>
    <row r="50" spans="1:7" ht="31.5">
      <c r="A50" s="9" t="s">
        <v>108</v>
      </c>
      <c r="B50" s="24" t="s">
        <v>146</v>
      </c>
      <c r="C50" s="19" t="s">
        <v>147</v>
      </c>
      <c r="D50" s="24"/>
      <c r="E50" s="24"/>
      <c r="F50" s="24">
        <f t="shared" si="3"/>
        <v>0</v>
      </c>
      <c r="G50" s="24"/>
    </row>
    <row r="51" spans="1:7" ht="15.75">
      <c r="A51" s="9"/>
      <c r="B51" s="31">
        <v>18050000</v>
      </c>
      <c r="C51" s="31" t="s">
        <v>203</v>
      </c>
      <c r="D51" s="24">
        <f>D52+D53+D54</f>
        <v>3394290</v>
      </c>
      <c r="E51" s="24">
        <f>E52+E53+E54</f>
        <v>3407273.4299999997</v>
      </c>
      <c r="F51" s="24">
        <f t="shared" si="3"/>
        <v>12983.429999999702</v>
      </c>
      <c r="G51" s="24">
        <f t="shared" si="2"/>
        <v>100.38250797663133</v>
      </c>
    </row>
    <row r="52" spans="1:7" ht="15.75">
      <c r="A52" s="9" t="s">
        <v>115</v>
      </c>
      <c r="B52" s="24" t="s">
        <v>148</v>
      </c>
      <c r="C52" s="15" t="s">
        <v>149</v>
      </c>
      <c r="D52" s="24">
        <v>28390</v>
      </c>
      <c r="E52" s="24">
        <v>28399.74</v>
      </c>
      <c r="F52" s="24">
        <f t="shared" si="3"/>
        <v>9.7400000000016</v>
      </c>
      <c r="G52" s="24">
        <f t="shared" si="2"/>
        <v>100.03430785487848</v>
      </c>
    </row>
    <row r="53" spans="1:7" ht="15.75">
      <c r="A53" s="9" t="s">
        <v>115</v>
      </c>
      <c r="B53" s="24" t="s">
        <v>150</v>
      </c>
      <c r="C53" s="15" t="s">
        <v>151</v>
      </c>
      <c r="D53" s="24">
        <v>1398000</v>
      </c>
      <c r="E53" s="24">
        <v>1410927.63</v>
      </c>
      <c r="F53" s="24">
        <f t="shared" si="3"/>
        <v>12927.629999999888</v>
      </c>
      <c r="G53" s="24">
        <f t="shared" si="2"/>
        <v>100.92472317596565</v>
      </c>
    </row>
    <row r="54" spans="1:7" ht="78.75">
      <c r="A54" s="9" t="s">
        <v>115</v>
      </c>
      <c r="B54" s="24" t="s">
        <v>152</v>
      </c>
      <c r="C54" s="19" t="s">
        <v>153</v>
      </c>
      <c r="D54" s="24">
        <v>1967900</v>
      </c>
      <c r="E54" s="24">
        <v>1967946.06</v>
      </c>
      <c r="F54" s="24">
        <f t="shared" si="3"/>
        <v>46.06000000005588</v>
      </c>
      <c r="G54" s="24">
        <f t="shared" si="2"/>
        <v>100.00234056608568</v>
      </c>
    </row>
    <row r="55" spans="1:7" ht="15.75">
      <c r="A55" s="9"/>
      <c r="B55" s="28">
        <v>20000000</v>
      </c>
      <c r="C55" s="29" t="s">
        <v>204</v>
      </c>
      <c r="D55" s="35">
        <f>D56+D60+D70</f>
        <v>195821</v>
      </c>
      <c r="E55" s="35">
        <f>E56+E60+E70</f>
        <v>533534.5900000001</v>
      </c>
      <c r="F55" s="35">
        <f t="shared" si="3"/>
        <v>337713.5900000001</v>
      </c>
      <c r="G55" s="35">
        <f t="shared" si="2"/>
        <v>272.46035409889646</v>
      </c>
    </row>
    <row r="56" spans="1:7" ht="31.5">
      <c r="A56" s="9"/>
      <c r="B56" s="31">
        <v>21000000</v>
      </c>
      <c r="C56" s="34" t="s">
        <v>205</v>
      </c>
      <c r="D56" s="24">
        <f>D57</f>
        <v>9100</v>
      </c>
      <c r="E56" s="24">
        <f>E57</f>
        <v>12440</v>
      </c>
      <c r="F56" s="24">
        <f t="shared" si="3"/>
        <v>3340</v>
      </c>
      <c r="G56" s="24">
        <f t="shared" si="2"/>
        <v>136.7032967032967</v>
      </c>
    </row>
    <row r="57" spans="1:7" ht="15.75">
      <c r="A57" s="9"/>
      <c r="B57" s="31">
        <v>21080000</v>
      </c>
      <c r="C57" s="34" t="s">
        <v>171</v>
      </c>
      <c r="D57" s="24">
        <f>D58+D59</f>
        <v>9100</v>
      </c>
      <c r="E57" s="24">
        <f>E58+E59</f>
        <v>12440</v>
      </c>
      <c r="F57" s="24">
        <f t="shared" si="3"/>
        <v>3340</v>
      </c>
      <c r="G57" s="24">
        <f t="shared" si="2"/>
        <v>136.7032967032967</v>
      </c>
    </row>
    <row r="58" spans="1:7" ht="15.75">
      <c r="A58" s="9" t="s">
        <v>108</v>
      </c>
      <c r="B58" s="24" t="s">
        <v>154</v>
      </c>
      <c r="C58" s="15" t="s">
        <v>155</v>
      </c>
      <c r="D58" s="24">
        <v>9100</v>
      </c>
      <c r="E58" s="24">
        <v>9150</v>
      </c>
      <c r="F58" s="24">
        <f t="shared" si="3"/>
        <v>50</v>
      </c>
      <c r="G58" s="24">
        <f t="shared" si="2"/>
        <v>100.54945054945054</v>
      </c>
    </row>
    <row r="59" spans="1:7" ht="63">
      <c r="A59" s="9" t="s">
        <v>115</v>
      </c>
      <c r="B59" s="24" t="s">
        <v>156</v>
      </c>
      <c r="C59" s="19" t="s">
        <v>157</v>
      </c>
      <c r="D59" s="24"/>
      <c r="E59" s="24">
        <v>3290</v>
      </c>
      <c r="F59" s="24">
        <f t="shared" si="3"/>
        <v>3290</v>
      </c>
      <c r="G59" s="24"/>
    </row>
    <row r="60" spans="1:7" ht="31.5">
      <c r="A60" s="9"/>
      <c r="B60" s="31">
        <v>22000000</v>
      </c>
      <c r="C60" s="34" t="s">
        <v>206</v>
      </c>
      <c r="D60" s="24">
        <f>D61+D64+D66</f>
        <v>136721</v>
      </c>
      <c r="E60" s="24">
        <f>E61+E64+E66</f>
        <v>139045.83000000002</v>
      </c>
      <c r="F60" s="24">
        <f t="shared" si="3"/>
        <v>2324.8300000000163</v>
      </c>
      <c r="G60" s="24">
        <f t="shared" si="2"/>
        <v>101.70041910167423</v>
      </c>
    </row>
    <row r="61" spans="1:7" ht="15.75">
      <c r="A61" s="9"/>
      <c r="B61" s="31">
        <v>22010000</v>
      </c>
      <c r="C61" s="34" t="s">
        <v>207</v>
      </c>
      <c r="D61" s="24">
        <f>D62+D63</f>
        <v>119300</v>
      </c>
      <c r="E61" s="24">
        <f>E62+E63</f>
        <v>121547.28</v>
      </c>
      <c r="F61" s="24">
        <f t="shared" si="3"/>
        <v>2247.279999999999</v>
      </c>
      <c r="G61" s="24">
        <f t="shared" si="2"/>
        <v>101.88372170997486</v>
      </c>
    </row>
    <row r="62" spans="1:7" ht="31.5">
      <c r="A62" s="9" t="s">
        <v>115</v>
      </c>
      <c r="B62" s="24" t="s">
        <v>158</v>
      </c>
      <c r="C62" s="19" t="s">
        <v>159</v>
      </c>
      <c r="D62" s="24">
        <v>33300</v>
      </c>
      <c r="E62" s="24">
        <v>35127.28</v>
      </c>
      <c r="F62" s="24">
        <f t="shared" si="3"/>
        <v>1827.2799999999988</v>
      </c>
      <c r="G62" s="24">
        <f t="shared" si="2"/>
        <v>105.48732732732734</v>
      </c>
    </row>
    <row r="63" spans="1:7" ht="40.5" customHeight="1">
      <c r="A63" s="9" t="s">
        <v>115</v>
      </c>
      <c r="B63" s="24" t="s">
        <v>160</v>
      </c>
      <c r="C63" s="19" t="s">
        <v>161</v>
      </c>
      <c r="D63" s="24">
        <v>86000</v>
      </c>
      <c r="E63" s="24">
        <v>86420</v>
      </c>
      <c r="F63" s="24">
        <f t="shared" si="3"/>
        <v>420</v>
      </c>
      <c r="G63" s="24">
        <f t="shared" si="2"/>
        <v>100.48837209302326</v>
      </c>
    </row>
    <row r="64" spans="1:7" ht="49.5" customHeight="1">
      <c r="A64" s="9"/>
      <c r="B64" s="36">
        <v>22080000</v>
      </c>
      <c r="C64" s="37" t="s">
        <v>208</v>
      </c>
      <c r="D64" s="38">
        <f>D65</f>
        <v>11101</v>
      </c>
      <c r="E64" s="38">
        <f>E65</f>
        <v>11124.23</v>
      </c>
      <c r="F64" s="24">
        <f t="shared" si="3"/>
        <v>23.229999999999563</v>
      </c>
      <c r="G64" s="24">
        <f t="shared" si="2"/>
        <v>100.20926042698856</v>
      </c>
    </row>
    <row r="65" spans="1:7" ht="52.5" customHeight="1">
      <c r="A65" s="9" t="s">
        <v>108</v>
      </c>
      <c r="B65" s="24" t="s">
        <v>162</v>
      </c>
      <c r="C65" s="19" t="s">
        <v>163</v>
      </c>
      <c r="D65" s="24">
        <v>11101</v>
      </c>
      <c r="E65" s="24">
        <v>11124.23</v>
      </c>
      <c r="F65" s="24">
        <f t="shared" si="3"/>
        <v>23.229999999999563</v>
      </c>
      <c r="G65" s="24">
        <f t="shared" si="2"/>
        <v>100.20926042698856</v>
      </c>
    </row>
    <row r="66" spans="1:7" ht="22.5" customHeight="1">
      <c r="A66" s="9"/>
      <c r="B66" s="32">
        <v>22090000</v>
      </c>
      <c r="C66" s="32" t="s">
        <v>209</v>
      </c>
      <c r="D66" s="24">
        <f>D67+D68+D69</f>
        <v>6320</v>
      </c>
      <c r="E66" s="24">
        <f>E67+E68+E69</f>
        <v>6374.32</v>
      </c>
      <c r="F66" s="24">
        <f t="shared" si="3"/>
        <v>54.31999999999971</v>
      </c>
      <c r="G66" s="24">
        <f t="shared" si="2"/>
        <v>100.85949367088607</v>
      </c>
    </row>
    <row r="67" spans="1:7" ht="63">
      <c r="A67" s="9" t="s">
        <v>99</v>
      </c>
      <c r="B67" s="24" t="s">
        <v>164</v>
      </c>
      <c r="C67" s="19" t="s">
        <v>165</v>
      </c>
      <c r="D67" s="24">
        <v>6320</v>
      </c>
      <c r="E67" s="24">
        <v>6374.32</v>
      </c>
      <c r="F67" s="24">
        <f t="shared" si="3"/>
        <v>54.31999999999971</v>
      </c>
      <c r="G67" s="24">
        <f t="shared" si="2"/>
        <v>100.85949367088607</v>
      </c>
    </row>
    <row r="68" spans="1:7" ht="30" customHeight="1">
      <c r="A68" s="9" t="s">
        <v>115</v>
      </c>
      <c r="B68" s="24" t="s">
        <v>166</v>
      </c>
      <c r="C68" s="19" t="s">
        <v>167</v>
      </c>
      <c r="D68" s="24"/>
      <c r="E68" s="24"/>
      <c r="F68" s="24">
        <f t="shared" si="3"/>
        <v>0</v>
      </c>
      <c r="G68" s="24"/>
    </row>
    <row r="69" spans="1:7" ht="47.25">
      <c r="A69" s="9" t="s">
        <v>99</v>
      </c>
      <c r="B69" s="24" t="s">
        <v>168</v>
      </c>
      <c r="C69" s="19" t="s">
        <v>169</v>
      </c>
      <c r="D69" s="24"/>
      <c r="E69" s="24"/>
      <c r="F69" s="24">
        <f t="shared" si="3"/>
        <v>0</v>
      </c>
      <c r="G69" s="24"/>
    </row>
    <row r="70" spans="1:7" ht="15.75">
      <c r="A70" s="9"/>
      <c r="B70" s="32">
        <v>24000000</v>
      </c>
      <c r="C70" s="32" t="s">
        <v>210</v>
      </c>
      <c r="D70" s="24">
        <f>D71</f>
        <v>50000</v>
      </c>
      <c r="E70" s="24">
        <f>E71</f>
        <v>382048.76</v>
      </c>
      <c r="F70" s="24">
        <f t="shared" si="3"/>
        <v>332048.76</v>
      </c>
      <c r="G70" s="24">
        <f t="shared" si="2"/>
        <v>764.09752</v>
      </c>
    </row>
    <row r="71" spans="1:7" ht="15.75">
      <c r="A71" s="9"/>
      <c r="B71" s="32">
        <v>24060000</v>
      </c>
      <c r="C71" s="32" t="s">
        <v>171</v>
      </c>
      <c r="D71" s="24">
        <f>D72</f>
        <v>50000</v>
      </c>
      <c r="E71" s="24">
        <f>E72</f>
        <v>382048.76</v>
      </c>
      <c r="F71" s="24">
        <f t="shared" si="3"/>
        <v>332048.76</v>
      </c>
      <c r="G71" s="24">
        <f t="shared" si="2"/>
        <v>764.09752</v>
      </c>
    </row>
    <row r="72" spans="1:7" ht="15.75">
      <c r="A72" s="9" t="s">
        <v>108</v>
      </c>
      <c r="B72" s="24" t="s">
        <v>170</v>
      </c>
      <c r="C72" s="15" t="s">
        <v>171</v>
      </c>
      <c r="D72" s="24">
        <v>50000</v>
      </c>
      <c r="E72" s="24">
        <v>382048.76</v>
      </c>
      <c r="F72" s="24">
        <f t="shared" si="3"/>
        <v>332048.76</v>
      </c>
      <c r="G72" s="24">
        <f t="shared" si="2"/>
        <v>764.09752</v>
      </c>
    </row>
    <row r="73" spans="1:7" ht="15.75">
      <c r="A73" s="9"/>
      <c r="B73" s="28">
        <v>40000000</v>
      </c>
      <c r="C73" s="28" t="s">
        <v>211</v>
      </c>
      <c r="D73" s="35">
        <f>D74</f>
        <v>15866000</v>
      </c>
      <c r="E73" s="35">
        <f>E74</f>
        <v>18357161</v>
      </c>
      <c r="F73" s="35">
        <f t="shared" si="3"/>
        <v>2491161</v>
      </c>
      <c r="G73" s="35">
        <f t="shared" si="2"/>
        <v>115.70125425438043</v>
      </c>
    </row>
    <row r="74" spans="1:7" ht="15.75">
      <c r="A74" s="9"/>
      <c r="B74" s="31">
        <v>41000000</v>
      </c>
      <c r="C74" s="31" t="s">
        <v>212</v>
      </c>
      <c r="D74" s="24">
        <f>D75+D78+D80+D84</f>
        <v>15866000</v>
      </c>
      <c r="E74" s="24">
        <f>E75+E78+E80+E84</f>
        <v>18357161</v>
      </c>
      <c r="F74" s="24">
        <f t="shared" si="3"/>
        <v>2491161</v>
      </c>
      <c r="G74" s="24">
        <f t="shared" si="2"/>
        <v>115.70125425438043</v>
      </c>
    </row>
    <row r="75" spans="1:7" ht="31.5">
      <c r="A75" s="9"/>
      <c r="B75" s="31">
        <v>41020000</v>
      </c>
      <c r="C75" s="31" t="s">
        <v>213</v>
      </c>
      <c r="D75" s="24">
        <f>D76+D77</f>
        <v>5916600</v>
      </c>
      <c r="E75" s="24">
        <f>E76+E77</f>
        <v>8388300</v>
      </c>
      <c r="F75" s="24">
        <f t="shared" si="3"/>
        <v>2471700</v>
      </c>
      <c r="G75" s="24">
        <f t="shared" si="2"/>
        <v>141.77568197951527</v>
      </c>
    </row>
    <row r="76" spans="1:7" ht="15.75">
      <c r="A76" s="105" t="s">
        <v>115</v>
      </c>
      <c r="B76" s="52" t="s">
        <v>172</v>
      </c>
      <c r="C76" s="106" t="s">
        <v>173</v>
      </c>
      <c r="D76" s="24">
        <v>5916600</v>
      </c>
      <c r="E76" s="24">
        <v>5916600</v>
      </c>
      <c r="F76" s="24">
        <f t="shared" si="3"/>
        <v>0</v>
      </c>
      <c r="G76" s="24">
        <f t="shared" si="2"/>
        <v>100</v>
      </c>
    </row>
    <row r="77" spans="1:7" ht="168.75">
      <c r="A77" s="105"/>
      <c r="B77" s="107">
        <v>41021400</v>
      </c>
      <c r="C77" s="104" t="s">
        <v>258</v>
      </c>
      <c r="D77" s="24"/>
      <c r="E77" s="24">
        <v>2471700</v>
      </c>
      <c r="F77" s="24">
        <f t="shared" si="3"/>
        <v>2471700</v>
      </c>
      <c r="G77" s="24"/>
    </row>
    <row r="78" spans="1:7" ht="31.5">
      <c r="A78" s="9"/>
      <c r="B78" s="32">
        <v>41030000</v>
      </c>
      <c r="C78" s="32" t="s">
        <v>214</v>
      </c>
      <c r="D78" s="24">
        <f>D79</f>
        <v>9723200</v>
      </c>
      <c r="E78" s="24">
        <f>E79</f>
        <v>9723200</v>
      </c>
      <c r="F78" s="24">
        <f t="shared" si="3"/>
        <v>0</v>
      </c>
      <c r="G78" s="24">
        <f t="shared" si="2"/>
        <v>100</v>
      </c>
    </row>
    <row r="79" spans="1:7" ht="31.5">
      <c r="A79" s="9" t="s">
        <v>115</v>
      </c>
      <c r="B79" s="24" t="s">
        <v>174</v>
      </c>
      <c r="C79" s="19" t="s">
        <v>175</v>
      </c>
      <c r="D79" s="24">
        <v>9723200</v>
      </c>
      <c r="E79" s="24">
        <v>9723200</v>
      </c>
      <c r="F79" s="24">
        <f t="shared" si="3"/>
        <v>0</v>
      </c>
      <c r="G79" s="24">
        <f t="shared" si="2"/>
        <v>100</v>
      </c>
    </row>
    <row r="80" spans="1:7" ht="31.5">
      <c r="A80" s="9"/>
      <c r="B80" s="32">
        <v>41040000</v>
      </c>
      <c r="C80" s="39" t="s">
        <v>215</v>
      </c>
      <c r="D80" s="24">
        <f>D81+D83+D82</f>
        <v>226200</v>
      </c>
      <c r="E80" s="24">
        <f>E81+E83+E82</f>
        <v>226200</v>
      </c>
      <c r="F80" s="24">
        <f t="shared" si="3"/>
        <v>0</v>
      </c>
      <c r="G80" s="24">
        <f t="shared" si="2"/>
        <v>100</v>
      </c>
    </row>
    <row r="81" spans="1:7" ht="78.75">
      <c r="A81" s="9" t="s">
        <v>115</v>
      </c>
      <c r="B81" s="24" t="s">
        <v>176</v>
      </c>
      <c r="C81" s="19" t="s">
        <v>177</v>
      </c>
      <c r="D81" s="24">
        <v>226200</v>
      </c>
      <c r="E81" s="24">
        <v>226200</v>
      </c>
      <c r="F81" s="24">
        <f t="shared" si="3"/>
        <v>0</v>
      </c>
      <c r="G81" s="24">
        <f t="shared" si="2"/>
        <v>100</v>
      </c>
    </row>
    <row r="82" spans="1:7" ht="15.75" hidden="1">
      <c r="A82" s="9"/>
      <c r="B82" s="68">
        <v>41040400</v>
      </c>
      <c r="C82" s="71" t="s">
        <v>242</v>
      </c>
      <c r="D82" s="24"/>
      <c r="E82" s="24"/>
      <c r="F82" s="24">
        <f t="shared" si="3"/>
        <v>0</v>
      </c>
      <c r="G82" s="24" t="e">
        <f t="shared" si="2"/>
        <v>#DIV/0!</v>
      </c>
    </row>
    <row r="83" spans="1:7" ht="126" hidden="1">
      <c r="A83" s="9" t="s">
        <v>115</v>
      </c>
      <c r="B83" s="24" t="s">
        <v>178</v>
      </c>
      <c r="C83" s="19" t="s">
        <v>182</v>
      </c>
      <c r="D83" s="24"/>
      <c r="E83" s="24"/>
      <c r="F83" s="24">
        <f t="shared" si="3"/>
        <v>0</v>
      </c>
      <c r="G83" s="24" t="e">
        <f t="shared" si="2"/>
        <v>#DIV/0!</v>
      </c>
    </row>
    <row r="84" spans="1:7" ht="31.5">
      <c r="A84" s="9"/>
      <c r="B84" s="31">
        <v>41050000</v>
      </c>
      <c r="C84" s="31" t="s">
        <v>216</v>
      </c>
      <c r="D84" s="24">
        <f>D85+D86</f>
        <v>0</v>
      </c>
      <c r="E84" s="24">
        <f>E85+E86</f>
        <v>19461</v>
      </c>
      <c r="F84" s="24">
        <f t="shared" si="3"/>
        <v>19461</v>
      </c>
      <c r="G84" s="24"/>
    </row>
    <row r="85" spans="1:7" ht="65.25" customHeight="1">
      <c r="A85" s="9"/>
      <c r="B85" s="69">
        <v>41051200</v>
      </c>
      <c r="C85" s="70" t="s">
        <v>243</v>
      </c>
      <c r="D85" s="24"/>
      <c r="E85" s="24">
        <v>19461</v>
      </c>
      <c r="F85" s="24">
        <f t="shared" si="3"/>
        <v>19461</v>
      </c>
      <c r="G85" s="24"/>
    </row>
    <row r="86" spans="1:7" ht="15.75">
      <c r="A86" s="9" t="s">
        <v>115</v>
      </c>
      <c r="B86" s="24" t="s">
        <v>179</v>
      </c>
      <c r="C86" s="15" t="s">
        <v>83</v>
      </c>
      <c r="D86" s="24"/>
      <c r="E86" s="24"/>
      <c r="F86" s="24">
        <f t="shared" si="3"/>
        <v>0</v>
      </c>
      <c r="G86" s="24"/>
    </row>
    <row r="87" spans="1:7" ht="15.75">
      <c r="A87" s="9" t="s">
        <v>115</v>
      </c>
      <c r="B87" s="24" t="s">
        <v>180</v>
      </c>
      <c r="C87" s="20" t="s">
        <v>217</v>
      </c>
      <c r="D87" s="58">
        <f>D13+D55</f>
        <v>14649591</v>
      </c>
      <c r="E87" s="58">
        <f>E13+E55</f>
        <v>15249647.4</v>
      </c>
      <c r="F87" s="58">
        <f t="shared" si="3"/>
        <v>600056.4000000004</v>
      </c>
      <c r="G87" s="58">
        <f t="shared" si="2"/>
        <v>104.0960624771026</v>
      </c>
    </row>
    <row r="88" spans="1:7" ht="27.75" customHeight="1">
      <c r="A88" s="9" t="s">
        <v>115</v>
      </c>
      <c r="B88" s="24" t="s">
        <v>180</v>
      </c>
      <c r="C88" s="21" t="s">
        <v>186</v>
      </c>
      <c r="D88" s="112">
        <f>D73+D87</f>
        <v>30515591</v>
      </c>
      <c r="E88" s="112">
        <f>E73+E87</f>
        <v>33606808.4</v>
      </c>
      <c r="F88" s="112">
        <f t="shared" si="3"/>
        <v>3091217.3999999985</v>
      </c>
      <c r="G88" s="112">
        <f t="shared" si="2"/>
        <v>110.12996077972078</v>
      </c>
    </row>
    <row r="89" spans="1:7" ht="15.75">
      <c r="A89" s="49"/>
      <c r="B89" s="121" t="s">
        <v>230</v>
      </c>
      <c r="C89" s="122"/>
      <c r="D89" s="123"/>
      <c r="E89" s="123"/>
      <c r="F89" s="123"/>
      <c r="G89" s="124"/>
    </row>
    <row r="90" spans="1:7" ht="15.75">
      <c r="A90" s="49"/>
      <c r="B90" s="30">
        <v>10000000</v>
      </c>
      <c r="C90" s="30" t="s">
        <v>190</v>
      </c>
      <c r="D90" s="53">
        <f>D91</f>
        <v>13750</v>
      </c>
      <c r="E90" s="53">
        <f>E91</f>
        <v>14182.22</v>
      </c>
      <c r="F90" s="53">
        <f>E90-D90</f>
        <v>432.21999999999935</v>
      </c>
      <c r="G90" s="53">
        <f>E90/D91*100</f>
        <v>103.14341818181818</v>
      </c>
    </row>
    <row r="91" spans="1:7" ht="15.75">
      <c r="A91" s="49"/>
      <c r="B91" s="50">
        <v>19010000</v>
      </c>
      <c r="C91" s="50" t="s">
        <v>231</v>
      </c>
      <c r="D91" s="52">
        <f>D92+D93</f>
        <v>13750</v>
      </c>
      <c r="E91" s="52">
        <f>E92+E93</f>
        <v>14182.22</v>
      </c>
      <c r="F91" s="52">
        <f>E91-D91</f>
        <v>432.21999999999935</v>
      </c>
      <c r="G91" s="52">
        <f>E91/D91*100</f>
        <v>103.14341818181818</v>
      </c>
    </row>
    <row r="92" spans="2:7" ht="78.75">
      <c r="B92" s="24" t="s">
        <v>218</v>
      </c>
      <c r="C92" s="19" t="s">
        <v>219</v>
      </c>
      <c r="D92" s="23">
        <v>2500</v>
      </c>
      <c r="E92" s="23">
        <v>2672.82</v>
      </c>
      <c r="F92" s="52">
        <f>E92-D92</f>
        <v>172.82000000000016</v>
      </c>
      <c r="G92" s="52">
        <f aca="true" t="shared" si="4" ref="G92:G104">E92/D92*100</f>
        <v>106.9128</v>
      </c>
    </row>
    <row r="93" spans="2:7" ht="63">
      <c r="B93" s="24" t="s">
        <v>220</v>
      </c>
      <c r="C93" s="19" t="s">
        <v>221</v>
      </c>
      <c r="D93" s="24">
        <v>11250</v>
      </c>
      <c r="E93" s="24">
        <v>11509.4</v>
      </c>
      <c r="F93" s="52">
        <f>E93-D93</f>
        <v>259.39999999999964</v>
      </c>
      <c r="G93" s="52">
        <f t="shared" si="4"/>
        <v>102.30577777777779</v>
      </c>
    </row>
    <row r="94" spans="2:7" ht="15.75">
      <c r="B94" s="36">
        <v>20000000</v>
      </c>
      <c r="C94" s="36" t="s">
        <v>204</v>
      </c>
      <c r="D94" s="24">
        <f>D95</f>
        <v>288267.95999999996</v>
      </c>
      <c r="E94" s="24">
        <f>E95</f>
        <v>288267.95999999996</v>
      </c>
      <c r="F94" s="52"/>
      <c r="G94" s="52">
        <f t="shared" si="4"/>
        <v>100</v>
      </c>
    </row>
    <row r="95" spans="2:7" ht="15.75">
      <c r="B95" s="40">
        <v>25000000</v>
      </c>
      <c r="C95" s="40" t="s">
        <v>232</v>
      </c>
      <c r="D95" s="24">
        <f>D96+D99</f>
        <v>288267.95999999996</v>
      </c>
      <c r="E95" s="24">
        <f>E96+E99</f>
        <v>288267.95999999996</v>
      </c>
      <c r="F95" s="52"/>
      <c r="G95" s="52">
        <f t="shared" si="4"/>
        <v>100</v>
      </c>
    </row>
    <row r="96" spans="2:7" ht="47.25">
      <c r="B96" s="51">
        <v>25010000</v>
      </c>
      <c r="C96" s="51" t="s">
        <v>233</v>
      </c>
      <c r="D96" s="24">
        <f>D97+D98</f>
        <v>50411.1</v>
      </c>
      <c r="E96" s="24">
        <f>E97+E98</f>
        <v>50411.1</v>
      </c>
      <c r="F96" s="52"/>
      <c r="G96" s="52">
        <f t="shared" si="4"/>
        <v>100</v>
      </c>
    </row>
    <row r="97" spans="2:7" ht="31.5">
      <c r="B97" s="24" t="s">
        <v>222</v>
      </c>
      <c r="C97" s="19" t="s">
        <v>223</v>
      </c>
      <c r="D97" s="24">
        <v>20866.3</v>
      </c>
      <c r="E97" s="24">
        <v>20866.3</v>
      </c>
      <c r="F97" s="52"/>
      <c r="G97" s="52">
        <f t="shared" si="4"/>
        <v>100</v>
      </c>
    </row>
    <row r="98" spans="2:7" ht="31.5">
      <c r="B98" s="24" t="s">
        <v>224</v>
      </c>
      <c r="C98" s="19" t="s">
        <v>225</v>
      </c>
      <c r="D98" s="24">
        <v>29544.8</v>
      </c>
      <c r="E98" s="24">
        <v>29544.8</v>
      </c>
      <c r="F98" s="52"/>
      <c r="G98" s="52">
        <f t="shared" si="4"/>
        <v>100</v>
      </c>
    </row>
    <row r="99" spans="2:7" ht="31.5">
      <c r="B99" s="51">
        <v>25020000</v>
      </c>
      <c r="C99" s="51" t="s">
        <v>234</v>
      </c>
      <c r="D99" s="24">
        <f>D100+D101</f>
        <v>237856.86</v>
      </c>
      <c r="E99" s="24">
        <f>E100+E101</f>
        <v>237856.86</v>
      </c>
      <c r="F99" s="52"/>
      <c r="G99" s="52">
        <f t="shared" si="4"/>
        <v>100</v>
      </c>
    </row>
    <row r="100" spans="2:7" ht="15.75">
      <c r="B100" s="24" t="s">
        <v>226</v>
      </c>
      <c r="C100" s="15" t="s">
        <v>227</v>
      </c>
      <c r="D100" s="24">
        <v>90720</v>
      </c>
      <c r="E100" s="24">
        <v>90720</v>
      </c>
      <c r="F100" s="52"/>
      <c r="G100" s="52">
        <f t="shared" si="4"/>
        <v>100</v>
      </c>
    </row>
    <row r="101" spans="2:7" ht="141.75">
      <c r="B101" s="24" t="s">
        <v>228</v>
      </c>
      <c r="C101" s="19" t="s">
        <v>229</v>
      </c>
      <c r="D101" s="24">
        <v>147136.86</v>
      </c>
      <c r="E101" s="24">
        <v>147136.86</v>
      </c>
      <c r="F101" s="52"/>
      <c r="G101" s="52">
        <f t="shared" si="4"/>
        <v>100</v>
      </c>
    </row>
    <row r="102" spans="2:7" ht="15.75">
      <c r="B102" s="24" t="s">
        <v>180</v>
      </c>
      <c r="C102" s="20" t="s">
        <v>235</v>
      </c>
      <c r="D102" s="58">
        <f>D90+D94</f>
        <v>302017.95999999996</v>
      </c>
      <c r="E102" s="58">
        <f>E90+E94</f>
        <v>302450.17999999993</v>
      </c>
      <c r="F102" s="57">
        <f>E102-D102</f>
        <v>432.21999999997206</v>
      </c>
      <c r="G102" s="57">
        <f t="shared" si="4"/>
        <v>100.14311069447656</v>
      </c>
    </row>
    <row r="103" spans="2:7" ht="15.75">
      <c r="B103" s="55" t="s">
        <v>180</v>
      </c>
      <c r="C103" s="56" t="s">
        <v>236</v>
      </c>
      <c r="D103" s="108">
        <v>302017.96</v>
      </c>
      <c r="E103" s="108">
        <v>302450.18</v>
      </c>
      <c r="F103" s="109">
        <f>E103-D103</f>
        <v>432.21999999997206</v>
      </c>
      <c r="G103" s="110">
        <f t="shared" si="4"/>
        <v>100.14311069447656</v>
      </c>
    </row>
    <row r="104" spans="2:7" ht="32.25" customHeight="1">
      <c r="B104" s="116" t="s">
        <v>237</v>
      </c>
      <c r="C104" s="116"/>
      <c r="D104" s="111">
        <f>D88+D103</f>
        <v>30817608.96</v>
      </c>
      <c r="E104" s="111">
        <f>E88+E103</f>
        <v>33909258.58</v>
      </c>
      <c r="F104" s="110">
        <f>E104-D104</f>
        <v>3091649.6199999973</v>
      </c>
      <c r="G104" s="110">
        <f t="shared" si="4"/>
        <v>110.03208790147487</v>
      </c>
    </row>
    <row r="106" spans="3:4" ht="15.75">
      <c r="C106" s="22"/>
      <c r="D106" s="22"/>
    </row>
    <row r="107" spans="3:6" ht="15">
      <c r="C107" s="6" t="s">
        <v>95</v>
      </c>
      <c r="D107" s="6"/>
      <c r="F107" s="7" t="s">
        <v>96</v>
      </c>
    </row>
    <row r="108" spans="3:4" ht="12.75">
      <c r="C108" s="54"/>
      <c r="D108" s="54"/>
    </row>
  </sheetData>
  <sheetProtection/>
  <mergeCells count="4">
    <mergeCell ref="B104:C104"/>
    <mergeCell ref="B12:G12"/>
    <mergeCell ref="B7:G7"/>
    <mergeCell ref="B89:G89"/>
  </mergeCells>
  <printOptions horizontalCentered="1"/>
  <pageMargins left="0.5905511811023623" right="0.1968503937007874" top="0.3937007874015748" bottom="0.3937007874015748" header="0.5118110236220472" footer="0.5118110236220472"/>
  <pageSetup fitToHeight="4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92"/>
  <sheetViews>
    <sheetView showZeros="0" tabSelected="1" zoomScale="145" zoomScaleNormal="145" zoomScalePageLayoutView="0" workbookViewId="0" topLeftCell="B67">
      <selection activeCell="M18" sqref="M18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29.8515625" style="0" customWidth="1"/>
    <col min="4" max="4" width="15.140625" style="0" customWidth="1"/>
    <col min="5" max="5" width="15.8515625" style="0" customWidth="1"/>
    <col min="6" max="6" width="10.7109375" style="0" customWidth="1"/>
    <col min="7" max="7" width="13.7109375" style="0" customWidth="1"/>
    <col min="8" max="9" width="8.8515625" style="0" hidden="1" customWidth="1"/>
  </cols>
  <sheetData>
    <row r="1" spans="4:6" ht="12.75">
      <c r="D1" s="145" t="s">
        <v>246</v>
      </c>
      <c r="E1" s="145"/>
      <c r="F1" s="145"/>
    </row>
    <row r="2" spans="4:6" ht="12.75">
      <c r="D2" s="59"/>
      <c r="E2" s="83" t="s">
        <v>259</v>
      </c>
      <c r="F2" s="60"/>
    </row>
    <row r="3" spans="4:6" ht="12.75">
      <c r="D3" s="60"/>
      <c r="E3" s="83" t="s">
        <v>260</v>
      </c>
      <c r="F3" s="60"/>
    </row>
    <row r="4" ht="12.75">
      <c r="E4" s="83" t="s">
        <v>89</v>
      </c>
    </row>
    <row r="5" ht="12.75">
      <c r="E5" s="2" t="s">
        <v>239</v>
      </c>
    </row>
    <row r="6" ht="12.75">
      <c r="E6" s="2" t="s">
        <v>247</v>
      </c>
    </row>
    <row r="8" spans="1:8" ht="34.5" customHeight="1">
      <c r="A8" s="1"/>
      <c r="B8" s="146" t="s">
        <v>248</v>
      </c>
      <c r="C8" s="146"/>
      <c r="D8" s="146"/>
      <c r="E8" s="146"/>
      <c r="F8" s="146"/>
      <c r="G8" s="146"/>
      <c r="H8" s="1"/>
    </row>
    <row r="9" spans="1:8" ht="4.5" customHeight="1">
      <c r="A9" s="1"/>
      <c r="B9" s="147"/>
      <c r="C9" s="147"/>
      <c r="D9" s="147"/>
      <c r="E9" s="147"/>
      <c r="F9" s="147"/>
      <c r="G9" s="147"/>
      <c r="H9" s="1"/>
    </row>
    <row r="10" spans="1:8" ht="12" customHeight="1" thickBot="1">
      <c r="A10" s="1"/>
      <c r="B10" s="148"/>
      <c r="C10" s="148"/>
      <c r="D10" s="1"/>
      <c r="E10" s="1"/>
      <c r="F10" s="1"/>
      <c r="G10" s="5" t="s">
        <v>0</v>
      </c>
      <c r="H10" s="1"/>
    </row>
    <row r="11" spans="1:8" ht="13.5" customHeight="1">
      <c r="A11" s="1"/>
      <c r="B11" s="131" t="s">
        <v>1</v>
      </c>
      <c r="C11" s="125" t="s">
        <v>2</v>
      </c>
      <c r="D11" s="125" t="s">
        <v>253</v>
      </c>
      <c r="E11" s="125" t="s">
        <v>254</v>
      </c>
      <c r="F11" s="125" t="s">
        <v>87</v>
      </c>
      <c r="G11" s="127" t="s">
        <v>86</v>
      </c>
      <c r="H11" s="1"/>
    </row>
    <row r="12" spans="1:8" ht="29.25" customHeight="1" thickBot="1">
      <c r="A12" s="1"/>
      <c r="B12" s="142"/>
      <c r="C12" s="137"/>
      <c r="D12" s="137"/>
      <c r="E12" s="137"/>
      <c r="F12" s="137"/>
      <c r="G12" s="138"/>
      <c r="H12" s="1"/>
    </row>
    <row r="13" spans="1:8" ht="26.25" customHeight="1">
      <c r="A13" s="1"/>
      <c r="B13" s="139" t="s">
        <v>90</v>
      </c>
      <c r="C13" s="140"/>
      <c r="D13" s="140"/>
      <c r="E13" s="140"/>
      <c r="F13" s="140"/>
      <c r="G13" s="141"/>
      <c r="H13" s="1"/>
    </row>
    <row r="14" spans="1:8" ht="29.25" customHeight="1">
      <c r="A14" s="1"/>
      <c r="B14" s="88" t="s">
        <v>3</v>
      </c>
      <c r="C14" s="88" t="s">
        <v>4</v>
      </c>
      <c r="D14" s="91">
        <f>D15+D17+D21+D28+D32+D37</f>
        <v>10428400</v>
      </c>
      <c r="E14" s="91">
        <f>E15+E17+E21+E28+E32+E37</f>
        <v>8168525.140000001</v>
      </c>
      <c r="F14" s="64">
        <f>E14/D14*100</f>
        <v>78.32961087031568</v>
      </c>
      <c r="G14" s="63">
        <f>E14-D14</f>
        <v>-2259874.8599999994</v>
      </c>
      <c r="H14" s="1"/>
    </row>
    <row r="15" spans="1:8" ht="15" customHeight="1">
      <c r="A15" s="1"/>
      <c r="B15" s="89" t="s">
        <v>5</v>
      </c>
      <c r="C15" s="89" t="s">
        <v>6</v>
      </c>
      <c r="D15" s="92">
        <v>4224132</v>
      </c>
      <c r="E15" s="92">
        <v>3326425.24</v>
      </c>
      <c r="F15" s="65">
        <f aca="true" t="shared" si="0" ref="F15:F63">E15/D15*100</f>
        <v>78.74813665860822</v>
      </c>
      <c r="G15" s="62">
        <f>E15-D15</f>
        <v>-897706.7599999998</v>
      </c>
      <c r="H15" s="1"/>
    </row>
    <row r="16" spans="1:8" ht="67.5">
      <c r="A16" s="1"/>
      <c r="B16" s="87" t="s">
        <v>7</v>
      </c>
      <c r="C16" s="87" t="s">
        <v>8</v>
      </c>
      <c r="D16" s="93">
        <v>4224132</v>
      </c>
      <c r="E16" s="93">
        <v>3326425.24</v>
      </c>
      <c r="F16" s="72">
        <f t="shared" si="0"/>
        <v>78.74813665860822</v>
      </c>
      <c r="G16" s="61">
        <f aca="true" t="shared" si="1" ref="G16:G63">E16-D16</f>
        <v>-897706.7599999998</v>
      </c>
      <c r="H16" s="1"/>
    </row>
    <row r="17" spans="1:8" ht="12.75">
      <c r="A17" s="1"/>
      <c r="B17" s="89" t="s">
        <v>9</v>
      </c>
      <c r="C17" s="89" t="s">
        <v>10</v>
      </c>
      <c r="D17" s="92">
        <v>1611300</v>
      </c>
      <c r="E17" s="92">
        <v>1183980.03</v>
      </c>
      <c r="F17" s="65">
        <f t="shared" si="0"/>
        <v>73.47980078197729</v>
      </c>
      <c r="G17" s="62">
        <f t="shared" si="1"/>
        <v>-427319.97</v>
      </c>
      <c r="H17" s="1"/>
    </row>
    <row r="18" spans="1:8" ht="22.5">
      <c r="A18" s="1"/>
      <c r="B18" s="87" t="s">
        <v>11</v>
      </c>
      <c r="C18" s="87" t="s">
        <v>12</v>
      </c>
      <c r="D18" s="93">
        <v>1176764</v>
      </c>
      <c r="E18" s="93">
        <v>1037472</v>
      </c>
      <c r="F18" s="72">
        <f t="shared" si="0"/>
        <v>88.16313211485055</v>
      </c>
      <c r="G18" s="61">
        <f t="shared" si="1"/>
        <v>-139292</v>
      </c>
      <c r="H18" s="1"/>
    </row>
    <row r="19" spans="1:8" ht="45">
      <c r="A19" s="1"/>
      <c r="B19" s="87" t="s">
        <v>13</v>
      </c>
      <c r="C19" s="87" t="s">
        <v>14</v>
      </c>
      <c r="D19" s="93">
        <v>434536</v>
      </c>
      <c r="E19" s="93">
        <v>146508.03</v>
      </c>
      <c r="F19" s="72">
        <f t="shared" si="0"/>
        <v>33.715970598523484</v>
      </c>
      <c r="G19" s="61">
        <f t="shared" si="1"/>
        <v>-288027.97</v>
      </c>
      <c r="H19" s="1"/>
    </row>
    <row r="20" spans="1:8" ht="22.5">
      <c r="A20" s="1"/>
      <c r="B20" s="87" t="s">
        <v>249</v>
      </c>
      <c r="C20" s="87" t="s">
        <v>250</v>
      </c>
      <c r="D20" s="93">
        <v>0</v>
      </c>
      <c r="E20" s="93">
        <v>0</v>
      </c>
      <c r="F20" s="66" t="e">
        <f t="shared" si="0"/>
        <v>#DIV/0!</v>
      </c>
      <c r="G20" s="61">
        <f t="shared" si="1"/>
        <v>0</v>
      </c>
      <c r="H20" s="1"/>
    </row>
    <row r="21" spans="1:8" ht="22.5">
      <c r="A21" s="1"/>
      <c r="B21" s="89" t="s">
        <v>15</v>
      </c>
      <c r="C21" s="89" t="s">
        <v>16</v>
      </c>
      <c r="D21" s="92">
        <v>1556652</v>
      </c>
      <c r="E21" s="92">
        <v>1281156.81</v>
      </c>
      <c r="F21" s="65">
        <f t="shared" si="0"/>
        <v>82.3020694413395</v>
      </c>
      <c r="G21" s="62">
        <f t="shared" si="1"/>
        <v>-275495.18999999994</v>
      </c>
      <c r="H21" s="1"/>
    </row>
    <row r="22" spans="1:8" ht="22.5">
      <c r="A22" s="1"/>
      <c r="B22" s="87" t="s">
        <v>17</v>
      </c>
      <c r="C22" s="87" t="s">
        <v>18</v>
      </c>
      <c r="D22" s="93">
        <v>3000</v>
      </c>
      <c r="E22" s="93">
        <v>1500</v>
      </c>
      <c r="F22" s="72">
        <f t="shared" si="0"/>
        <v>50</v>
      </c>
      <c r="G22" s="61">
        <f t="shared" si="1"/>
        <v>-1500</v>
      </c>
      <c r="H22" s="1"/>
    </row>
    <row r="23" spans="1:8" ht="33.75">
      <c r="A23" s="1"/>
      <c r="B23" s="87" t="s">
        <v>19</v>
      </c>
      <c r="C23" s="87" t="s">
        <v>20</v>
      </c>
      <c r="D23" s="93">
        <v>129094</v>
      </c>
      <c r="E23" s="93">
        <v>129094</v>
      </c>
      <c r="F23" s="72">
        <f t="shared" si="0"/>
        <v>100</v>
      </c>
      <c r="G23" s="61">
        <f t="shared" si="1"/>
        <v>0</v>
      </c>
      <c r="H23" s="1"/>
    </row>
    <row r="24" spans="1:8" ht="56.25">
      <c r="A24" s="1"/>
      <c r="B24" s="87" t="s">
        <v>21</v>
      </c>
      <c r="C24" s="87" t="s">
        <v>22</v>
      </c>
      <c r="D24" s="93">
        <v>1102758</v>
      </c>
      <c r="E24" s="93">
        <v>998022.37</v>
      </c>
      <c r="F24" s="72">
        <f t="shared" si="0"/>
        <v>90.50239218396058</v>
      </c>
      <c r="G24" s="61">
        <f t="shared" si="1"/>
        <v>-104735.63</v>
      </c>
      <c r="H24" s="1"/>
    </row>
    <row r="25" spans="1:8" ht="78.75">
      <c r="A25" s="1"/>
      <c r="B25" s="87" t="s">
        <v>23</v>
      </c>
      <c r="C25" s="87" t="s">
        <v>24</v>
      </c>
      <c r="D25" s="93">
        <v>153500</v>
      </c>
      <c r="E25" s="93">
        <v>152540.44</v>
      </c>
      <c r="F25" s="72">
        <f t="shared" si="0"/>
        <v>99.37487947882737</v>
      </c>
      <c r="G25" s="61">
        <f t="shared" si="1"/>
        <v>-959.5599999999977</v>
      </c>
      <c r="H25" s="1"/>
    </row>
    <row r="26" spans="1:8" ht="22.5">
      <c r="A26" s="1"/>
      <c r="B26" s="87" t="s">
        <v>25</v>
      </c>
      <c r="C26" s="87" t="s">
        <v>26</v>
      </c>
      <c r="D26" s="93">
        <v>18300</v>
      </c>
      <c r="E26" s="93">
        <v>0</v>
      </c>
      <c r="F26" s="72">
        <f t="shared" si="0"/>
        <v>0</v>
      </c>
      <c r="G26" s="61">
        <f t="shared" si="1"/>
        <v>-18300</v>
      </c>
      <c r="H26" s="1"/>
    </row>
    <row r="27" spans="1:8" ht="22.5">
      <c r="A27" s="1"/>
      <c r="B27" s="87" t="s">
        <v>27</v>
      </c>
      <c r="C27" s="87" t="s">
        <v>28</v>
      </c>
      <c r="D27" s="93">
        <v>150000</v>
      </c>
      <c r="E27" s="93">
        <v>0</v>
      </c>
      <c r="F27" s="66">
        <f t="shared" si="0"/>
        <v>0</v>
      </c>
      <c r="G27" s="61">
        <f t="shared" si="1"/>
        <v>-150000</v>
      </c>
      <c r="H27" s="1"/>
    </row>
    <row r="28" spans="1:8" ht="22.5">
      <c r="A28" s="1"/>
      <c r="B28" s="89" t="s">
        <v>29</v>
      </c>
      <c r="C28" s="89" t="s">
        <v>30</v>
      </c>
      <c r="D28" s="92">
        <v>2806361</v>
      </c>
      <c r="E28" s="92">
        <v>2307011.56</v>
      </c>
      <c r="F28" s="65">
        <f t="shared" si="0"/>
        <v>82.20651441493094</v>
      </c>
      <c r="G28" s="62">
        <f t="shared" si="1"/>
        <v>-499349.43999999994</v>
      </c>
      <c r="H28" s="1"/>
    </row>
    <row r="29" spans="1:8" ht="33.75">
      <c r="A29" s="1"/>
      <c r="B29" s="87" t="s">
        <v>31</v>
      </c>
      <c r="C29" s="87" t="s">
        <v>32</v>
      </c>
      <c r="D29" s="93">
        <v>10000</v>
      </c>
      <c r="E29" s="93">
        <v>0</v>
      </c>
      <c r="F29" s="72">
        <f t="shared" si="0"/>
        <v>0</v>
      </c>
      <c r="G29" s="61">
        <f t="shared" si="1"/>
        <v>-10000</v>
      </c>
      <c r="H29" s="1"/>
    </row>
    <row r="30" spans="1:8" ht="45">
      <c r="A30" s="1"/>
      <c r="B30" s="87" t="s">
        <v>33</v>
      </c>
      <c r="C30" s="87" t="s">
        <v>34</v>
      </c>
      <c r="D30" s="93">
        <v>45000</v>
      </c>
      <c r="E30" s="93">
        <v>35000</v>
      </c>
      <c r="F30" s="72">
        <f t="shared" si="0"/>
        <v>77.77777777777779</v>
      </c>
      <c r="G30" s="61">
        <f t="shared" si="1"/>
        <v>-10000</v>
      </c>
      <c r="H30" s="1"/>
    </row>
    <row r="31" spans="1:8" ht="22.5">
      <c r="A31" s="1"/>
      <c r="B31" s="87" t="s">
        <v>35</v>
      </c>
      <c r="C31" s="87" t="s">
        <v>36</v>
      </c>
      <c r="D31" s="93">
        <v>2751361</v>
      </c>
      <c r="E31" s="93">
        <v>2272011.56</v>
      </c>
      <c r="F31" s="66">
        <f t="shared" si="0"/>
        <v>82.57773371069808</v>
      </c>
      <c r="G31" s="61">
        <f t="shared" si="1"/>
        <v>-479349.43999999994</v>
      </c>
      <c r="H31" s="1"/>
    </row>
    <row r="32" spans="1:8" ht="12.75">
      <c r="A32" s="1"/>
      <c r="B32" s="89" t="s">
        <v>37</v>
      </c>
      <c r="C32" s="89" t="s">
        <v>38</v>
      </c>
      <c r="D32" s="92">
        <v>169955</v>
      </c>
      <c r="E32" s="92">
        <v>69951.5</v>
      </c>
      <c r="F32" s="65">
        <f t="shared" si="0"/>
        <v>41.15883616251361</v>
      </c>
      <c r="G32" s="62">
        <f t="shared" si="1"/>
        <v>-100003.5</v>
      </c>
      <c r="H32" s="1"/>
    </row>
    <row r="33" spans="1:8" ht="12.75">
      <c r="A33" s="1"/>
      <c r="B33" s="87" t="s">
        <v>39</v>
      </c>
      <c r="C33" s="87" t="s">
        <v>40</v>
      </c>
      <c r="D33" s="93">
        <v>50000</v>
      </c>
      <c r="E33" s="93">
        <v>0</v>
      </c>
      <c r="F33" s="72">
        <f t="shared" si="0"/>
        <v>0</v>
      </c>
      <c r="G33" s="61">
        <f t="shared" si="1"/>
        <v>-50000</v>
      </c>
      <c r="H33" s="1"/>
    </row>
    <row r="34" spans="1:8" ht="33.75">
      <c r="A34" s="1"/>
      <c r="B34" s="87" t="s">
        <v>41</v>
      </c>
      <c r="C34" s="87" t="s">
        <v>42</v>
      </c>
      <c r="D34" s="93">
        <v>62955</v>
      </c>
      <c r="E34" s="93">
        <v>62952</v>
      </c>
      <c r="F34" s="66">
        <f>E34/D34*100</f>
        <v>99.99523469144627</v>
      </c>
      <c r="G34" s="61">
        <f>E34-D34</f>
        <v>-3</v>
      </c>
      <c r="H34" s="1"/>
    </row>
    <row r="35" spans="1:8" ht="45">
      <c r="A35" s="1"/>
      <c r="B35" s="87" t="s">
        <v>43</v>
      </c>
      <c r="C35" s="87" t="s">
        <v>44</v>
      </c>
      <c r="D35" s="93">
        <v>50000</v>
      </c>
      <c r="E35" s="93">
        <v>0</v>
      </c>
      <c r="F35" s="66">
        <f>E35/D35*100</f>
        <v>0</v>
      </c>
      <c r="G35" s="61">
        <f>E35-D35</f>
        <v>-50000</v>
      </c>
      <c r="H35" s="1"/>
    </row>
    <row r="36" spans="1:8" ht="22.5">
      <c r="A36" s="1"/>
      <c r="B36" s="87" t="s">
        <v>45</v>
      </c>
      <c r="C36" s="87" t="s">
        <v>46</v>
      </c>
      <c r="D36" s="93">
        <v>7000</v>
      </c>
      <c r="E36" s="93">
        <v>6999.5</v>
      </c>
      <c r="F36" s="66">
        <f>E36/D36*100</f>
        <v>99.99285714285713</v>
      </c>
      <c r="G36" s="61">
        <f>E36-D36</f>
        <v>-0.5</v>
      </c>
      <c r="H36" s="1"/>
    </row>
    <row r="37" spans="1:8" ht="12.75">
      <c r="A37" s="1"/>
      <c r="B37" s="89" t="s">
        <v>47</v>
      </c>
      <c r="C37" s="89" t="s">
        <v>48</v>
      </c>
      <c r="D37" s="92">
        <v>60000</v>
      </c>
      <c r="E37" s="92">
        <v>0</v>
      </c>
      <c r="F37" s="65">
        <f t="shared" si="0"/>
        <v>0</v>
      </c>
      <c r="G37" s="62">
        <f t="shared" si="1"/>
        <v>-60000</v>
      </c>
      <c r="H37" s="1"/>
    </row>
    <row r="38" spans="1:8" ht="22.5">
      <c r="A38" s="1"/>
      <c r="B38" s="87" t="s">
        <v>49</v>
      </c>
      <c r="C38" s="87" t="s">
        <v>50</v>
      </c>
      <c r="D38" s="93">
        <v>60000</v>
      </c>
      <c r="E38" s="93">
        <v>0</v>
      </c>
      <c r="F38" s="66">
        <f t="shared" si="0"/>
        <v>0</v>
      </c>
      <c r="G38" s="61">
        <f t="shared" si="1"/>
        <v>-60000</v>
      </c>
      <c r="H38" s="1"/>
    </row>
    <row r="39" spans="1:8" ht="56.25">
      <c r="A39" s="1"/>
      <c r="B39" s="88" t="s">
        <v>51</v>
      </c>
      <c r="C39" s="88" t="s">
        <v>240</v>
      </c>
      <c r="D39" s="91">
        <f>D40+D42</f>
        <v>22489860</v>
      </c>
      <c r="E39" s="91">
        <f>E40+E42</f>
        <v>17156375.99999999</v>
      </c>
      <c r="F39" s="64">
        <f t="shared" si="0"/>
        <v>76.28493907921164</v>
      </c>
      <c r="G39" s="63">
        <f t="shared" si="1"/>
        <v>-5333484.000000011</v>
      </c>
      <c r="H39" s="1"/>
    </row>
    <row r="40" spans="1:8" ht="12.75">
      <c r="A40" s="1"/>
      <c r="B40" s="89" t="s">
        <v>5</v>
      </c>
      <c r="C40" s="89" t="s">
        <v>6</v>
      </c>
      <c r="D40" s="92">
        <v>144973</v>
      </c>
      <c r="E40" s="92">
        <v>116160.9</v>
      </c>
      <c r="F40" s="65">
        <f t="shared" si="0"/>
        <v>80.1258855097156</v>
      </c>
      <c r="G40" s="62">
        <f t="shared" si="1"/>
        <v>-28812.100000000006</v>
      </c>
      <c r="H40" s="1"/>
    </row>
    <row r="41" spans="1:8" ht="45">
      <c r="A41" s="1"/>
      <c r="B41" s="87" t="s">
        <v>52</v>
      </c>
      <c r="C41" s="87" t="s">
        <v>53</v>
      </c>
      <c r="D41" s="93">
        <v>144973</v>
      </c>
      <c r="E41" s="93">
        <v>116160.9</v>
      </c>
      <c r="F41" s="66">
        <f t="shared" si="0"/>
        <v>80.1258855097156</v>
      </c>
      <c r="G41" s="61">
        <f t="shared" si="1"/>
        <v>-28812.100000000006</v>
      </c>
      <c r="H41" s="1"/>
    </row>
    <row r="42" spans="1:8" ht="12.75">
      <c r="A42" s="1"/>
      <c r="B42" s="89" t="s">
        <v>54</v>
      </c>
      <c r="C42" s="89" t="s">
        <v>55</v>
      </c>
      <c r="D42" s="92">
        <v>22344887</v>
      </c>
      <c r="E42" s="92">
        <v>17040215.09999999</v>
      </c>
      <c r="F42" s="65">
        <f t="shared" si="0"/>
        <v>76.26001912652318</v>
      </c>
      <c r="G42" s="62">
        <f t="shared" si="1"/>
        <v>-5304671.90000001</v>
      </c>
      <c r="H42" s="1"/>
    </row>
    <row r="43" spans="1:8" ht="12.75">
      <c r="A43" s="1"/>
      <c r="B43" s="87" t="s">
        <v>56</v>
      </c>
      <c r="C43" s="87" t="s">
        <v>57</v>
      </c>
      <c r="D43" s="93">
        <v>3518115</v>
      </c>
      <c r="E43" s="93">
        <v>2589524.27</v>
      </c>
      <c r="F43" s="66">
        <f t="shared" si="0"/>
        <v>73.60544695099507</v>
      </c>
      <c r="G43" s="61">
        <f t="shared" si="1"/>
        <v>-928590.73</v>
      </c>
      <c r="H43" s="1"/>
    </row>
    <row r="44" spans="1:8" ht="33.75">
      <c r="A44" s="1"/>
      <c r="B44" s="87" t="s">
        <v>58</v>
      </c>
      <c r="C44" s="87" t="s">
        <v>251</v>
      </c>
      <c r="D44" s="93">
        <v>7496216</v>
      </c>
      <c r="E44" s="93">
        <v>5852538.120000001</v>
      </c>
      <c r="F44" s="72">
        <f t="shared" si="0"/>
        <v>78.07323214805977</v>
      </c>
      <c r="G44" s="61">
        <f t="shared" si="1"/>
        <v>-1643677.879999999</v>
      </c>
      <c r="H44" s="1"/>
    </row>
    <row r="45" spans="1:8" ht="33.75">
      <c r="A45" s="1"/>
      <c r="B45" s="87" t="s">
        <v>59</v>
      </c>
      <c r="C45" s="87" t="s">
        <v>252</v>
      </c>
      <c r="D45" s="93">
        <v>9723200</v>
      </c>
      <c r="E45" s="93">
        <v>7671319.28</v>
      </c>
      <c r="F45" s="72">
        <f t="shared" si="0"/>
        <v>78.89706351818332</v>
      </c>
      <c r="G45" s="61">
        <f t="shared" si="1"/>
        <v>-2051880.7199999997</v>
      </c>
      <c r="H45" s="1"/>
    </row>
    <row r="46" spans="1:8" ht="33.75">
      <c r="A46" s="1"/>
      <c r="B46" s="87" t="s">
        <v>60</v>
      </c>
      <c r="C46" s="87" t="s">
        <v>61</v>
      </c>
      <c r="D46" s="93">
        <v>745212</v>
      </c>
      <c r="E46" s="93">
        <v>465389.55</v>
      </c>
      <c r="F46" s="72">
        <f t="shared" si="0"/>
        <v>62.45062478865074</v>
      </c>
      <c r="G46" s="61">
        <f t="shared" si="1"/>
        <v>-279822.45</v>
      </c>
      <c r="H46" s="1"/>
    </row>
    <row r="47" spans="1:8" ht="22.5">
      <c r="A47" s="1"/>
      <c r="B47" s="87" t="s">
        <v>62</v>
      </c>
      <c r="C47" s="87" t="s">
        <v>63</v>
      </c>
      <c r="D47" s="93">
        <v>665466</v>
      </c>
      <c r="E47" s="93">
        <v>334283.5</v>
      </c>
      <c r="F47" s="72">
        <f t="shared" si="0"/>
        <v>50.23299462331659</v>
      </c>
      <c r="G47" s="61">
        <f t="shared" si="1"/>
        <v>-331182.5</v>
      </c>
      <c r="H47" s="1"/>
    </row>
    <row r="48" spans="1:8" ht="22.5">
      <c r="A48" s="1"/>
      <c r="B48" s="87" t="s">
        <v>64</v>
      </c>
      <c r="C48" s="87" t="s">
        <v>65</v>
      </c>
      <c r="D48" s="93">
        <v>3620</v>
      </c>
      <c r="E48" s="93">
        <v>0</v>
      </c>
      <c r="F48" s="72">
        <f t="shared" si="0"/>
        <v>0</v>
      </c>
      <c r="G48" s="61">
        <f t="shared" si="1"/>
        <v>-3620</v>
      </c>
      <c r="H48" s="1"/>
    </row>
    <row r="49" spans="1:8" ht="33.75">
      <c r="A49" s="1"/>
      <c r="B49" s="87" t="s">
        <v>66</v>
      </c>
      <c r="C49" s="87" t="s">
        <v>67</v>
      </c>
      <c r="D49" s="93">
        <v>193058</v>
      </c>
      <c r="E49" s="93">
        <v>127160.38</v>
      </c>
      <c r="F49" s="72">
        <f t="shared" si="0"/>
        <v>65.8664132022501</v>
      </c>
      <c r="G49" s="61">
        <f t="shared" si="1"/>
        <v>-65897.62</v>
      </c>
      <c r="H49" s="1"/>
    </row>
    <row r="50" spans="1:8" ht="39.75" customHeight="1">
      <c r="A50" s="1"/>
      <c r="B50" s="88" t="s">
        <v>68</v>
      </c>
      <c r="C50" s="88" t="s">
        <v>69</v>
      </c>
      <c r="D50" s="91">
        <f>D51+D53+D55</f>
        <v>2643105</v>
      </c>
      <c r="E50" s="91">
        <f>E51+E53+E55</f>
        <v>2123203.34</v>
      </c>
      <c r="F50" s="85">
        <f t="shared" si="0"/>
        <v>80.32989003463729</v>
      </c>
      <c r="G50" s="86">
        <f t="shared" si="1"/>
        <v>-519901.66000000015</v>
      </c>
      <c r="H50" s="1"/>
    </row>
    <row r="51" spans="1:8" ht="12.75">
      <c r="A51" s="1"/>
      <c r="B51" s="90" t="s">
        <v>5</v>
      </c>
      <c r="C51" s="90" t="s">
        <v>6</v>
      </c>
      <c r="D51" s="94">
        <v>49128</v>
      </c>
      <c r="E51" s="94">
        <v>39418.46</v>
      </c>
      <c r="F51" s="73">
        <f t="shared" si="0"/>
        <v>80.23624002605439</v>
      </c>
      <c r="G51" s="74">
        <f t="shared" si="1"/>
        <v>-9709.54</v>
      </c>
      <c r="H51" s="1"/>
    </row>
    <row r="52" spans="1:8" s="4" customFormat="1" ht="45">
      <c r="A52" s="3"/>
      <c r="B52" s="87" t="s">
        <v>52</v>
      </c>
      <c r="C52" s="87" t="s">
        <v>53</v>
      </c>
      <c r="D52" s="93">
        <v>49128</v>
      </c>
      <c r="E52" s="93">
        <v>39418.46</v>
      </c>
      <c r="F52" s="66">
        <f t="shared" si="0"/>
        <v>80.23624002605439</v>
      </c>
      <c r="G52" s="61">
        <f t="shared" si="1"/>
        <v>-9709.54</v>
      </c>
      <c r="H52" s="3"/>
    </row>
    <row r="53" spans="1:8" s="4" customFormat="1" ht="12.75">
      <c r="A53" s="3"/>
      <c r="B53" s="90" t="s">
        <v>54</v>
      </c>
      <c r="C53" s="90" t="s">
        <v>55</v>
      </c>
      <c r="D53" s="94">
        <v>544964</v>
      </c>
      <c r="E53" s="94">
        <v>444696.41</v>
      </c>
      <c r="F53" s="65">
        <f t="shared" si="0"/>
        <v>81.6010617215082</v>
      </c>
      <c r="G53" s="62">
        <f t="shared" si="1"/>
        <v>-100267.59000000003</v>
      </c>
      <c r="H53" s="3"/>
    </row>
    <row r="54" spans="1:8" ht="22.5">
      <c r="A54" s="1"/>
      <c r="B54" s="87" t="s">
        <v>70</v>
      </c>
      <c r="C54" s="87" t="s">
        <v>71</v>
      </c>
      <c r="D54" s="93">
        <v>544964</v>
      </c>
      <c r="E54" s="93">
        <v>444696.41</v>
      </c>
      <c r="F54" s="66">
        <f t="shared" si="0"/>
        <v>81.6010617215082</v>
      </c>
      <c r="G54" s="61">
        <f t="shared" si="1"/>
        <v>-100267.59000000003</v>
      </c>
      <c r="H54" s="1"/>
    </row>
    <row r="55" spans="1:8" ht="12.75">
      <c r="A55" s="1"/>
      <c r="B55" s="90" t="s">
        <v>72</v>
      </c>
      <c r="C55" s="90" t="s">
        <v>73</v>
      </c>
      <c r="D55" s="94">
        <v>2049013</v>
      </c>
      <c r="E55" s="94">
        <v>1639088.47</v>
      </c>
      <c r="F55" s="65">
        <f t="shared" si="0"/>
        <v>79.9940493300921</v>
      </c>
      <c r="G55" s="62">
        <f t="shared" si="1"/>
        <v>-409924.53</v>
      </c>
      <c r="H55" s="1"/>
    </row>
    <row r="56" spans="1:8" ht="12.75">
      <c r="A56" s="1"/>
      <c r="B56" s="87" t="s">
        <v>74</v>
      </c>
      <c r="C56" s="87" t="s">
        <v>75</v>
      </c>
      <c r="D56" s="93">
        <v>724961</v>
      </c>
      <c r="E56" s="93">
        <v>614404.36</v>
      </c>
      <c r="F56" s="72">
        <f t="shared" si="0"/>
        <v>84.74998793038522</v>
      </c>
      <c r="G56" s="61">
        <f t="shared" si="1"/>
        <v>-110556.64000000001</v>
      </c>
      <c r="H56" s="1"/>
    </row>
    <row r="57" spans="1:8" ht="33.75">
      <c r="A57" s="1"/>
      <c r="B57" s="87" t="s">
        <v>76</v>
      </c>
      <c r="C57" s="87" t="s">
        <v>77</v>
      </c>
      <c r="D57" s="93">
        <v>1120760</v>
      </c>
      <c r="E57" s="93">
        <v>874524.88</v>
      </c>
      <c r="F57" s="66">
        <f t="shared" si="0"/>
        <v>78.0296298940005</v>
      </c>
      <c r="G57" s="61">
        <f t="shared" si="1"/>
        <v>-246235.12</v>
      </c>
      <c r="H57" s="1"/>
    </row>
    <row r="58" spans="1:8" ht="33.75">
      <c r="A58" s="1"/>
      <c r="B58" s="87" t="s">
        <v>78</v>
      </c>
      <c r="C58" s="87" t="s">
        <v>79</v>
      </c>
      <c r="D58" s="93">
        <v>203292</v>
      </c>
      <c r="E58" s="93">
        <v>150159.23</v>
      </c>
      <c r="F58" s="72">
        <f t="shared" si="0"/>
        <v>73.86381657910789</v>
      </c>
      <c r="G58" s="61">
        <f t="shared" si="1"/>
        <v>-53132.76999999999</v>
      </c>
      <c r="H58" s="1"/>
    </row>
    <row r="59" spans="1:8" ht="33.75">
      <c r="A59" s="1"/>
      <c r="B59" s="88" t="s">
        <v>80</v>
      </c>
      <c r="C59" s="88" t="s">
        <v>241</v>
      </c>
      <c r="D59" s="91">
        <f>D60+D62</f>
        <v>496605</v>
      </c>
      <c r="E59" s="91">
        <f>E60+E62</f>
        <v>473249.43</v>
      </c>
      <c r="F59" s="85">
        <f t="shared" si="0"/>
        <v>95.29695230615883</v>
      </c>
      <c r="G59" s="86">
        <f t="shared" si="1"/>
        <v>-23355.570000000007</v>
      </c>
      <c r="H59" s="1"/>
    </row>
    <row r="60" spans="1:8" ht="12.75">
      <c r="A60" s="1"/>
      <c r="B60" s="89" t="s">
        <v>5</v>
      </c>
      <c r="C60" s="89" t="s">
        <v>6</v>
      </c>
      <c r="D60" s="92">
        <v>436605</v>
      </c>
      <c r="E60" s="92">
        <v>413249.43</v>
      </c>
      <c r="F60" s="65">
        <f t="shared" si="0"/>
        <v>94.65064073934106</v>
      </c>
      <c r="G60" s="62">
        <f t="shared" si="1"/>
        <v>-23355.570000000007</v>
      </c>
      <c r="H60" s="1"/>
    </row>
    <row r="61" spans="1:8" ht="45">
      <c r="A61" s="1"/>
      <c r="B61" s="87" t="s">
        <v>52</v>
      </c>
      <c r="C61" s="87" t="s">
        <v>53</v>
      </c>
      <c r="D61" s="93">
        <v>436605</v>
      </c>
      <c r="E61" s="93">
        <v>413249.43</v>
      </c>
      <c r="F61" s="66">
        <f t="shared" si="0"/>
        <v>94.65064073934106</v>
      </c>
      <c r="G61" s="61">
        <f t="shared" si="1"/>
        <v>-23355.570000000007</v>
      </c>
      <c r="H61" s="1"/>
    </row>
    <row r="62" spans="1:8" ht="12.75">
      <c r="A62" s="1"/>
      <c r="B62" s="89" t="s">
        <v>81</v>
      </c>
      <c r="C62" s="89" t="s">
        <v>82</v>
      </c>
      <c r="D62" s="92">
        <v>60000</v>
      </c>
      <c r="E62" s="92">
        <v>60000</v>
      </c>
      <c r="F62" s="65">
        <f t="shared" si="0"/>
        <v>100</v>
      </c>
      <c r="G62" s="62">
        <f t="shared" si="1"/>
        <v>0</v>
      </c>
      <c r="H62" s="1"/>
    </row>
    <row r="63" spans="1:8" ht="45">
      <c r="A63" s="1"/>
      <c r="B63" s="87" t="s">
        <v>84</v>
      </c>
      <c r="C63" s="87" t="s">
        <v>85</v>
      </c>
      <c r="D63" s="93">
        <v>60000</v>
      </c>
      <c r="E63" s="93">
        <v>60000</v>
      </c>
      <c r="F63" s="66">
        <f t="shared" si="0"/>
        <v>100</v>
      </c>
      <c r="G63" s="61">
        <f t="shared" si="1"/>
        <v>0</v>
      </c>
      <c r="H63" s="1"/>
    </row>
    <row r="64" spans="1:8" ht="30.75" customHeight="1">
      <c r="A64" s="1"/>
      <c r="B64" s="143" t="s">
        <v>245</v>
      </c>
      <c r="C64" s="144"/>
      <c r="D64" s="77">
        <f>D14+D39+D50+D59</f>
        <v>36057970</v>
      </c>
      <c r="E64" s="77">
        <f>E14+E39+E50+E59</f>
        <v>27921353.90999999</v>
      </c>
      <c r="F64" s="75">
        <f>E64/D64*100</f>
        <v>77.43462516054007</v>
      </c>
      <c r="G64" s="76">
        <f>E64-D64</f>
        <v>-8136616.090000011</v>
      </c>
      <c r="H64" s="1"/>
    </row>
    <row r="65" spans="2:7" ht="27" customHeight="1" thickBot="1">
      <c r="B65" s="134" t="s">
        <v>91</v>
      </c>
      <c r="C65" s="135"/>
      <c r="D65" s="135"/>
      <c r="E65" s="135"/>
      <c r="F65" s="135"/>
      <c r="G65" s="136"/>
    </row>
    <row r="66" spans="2:7" ht="27" customHeight="1">
      <c r="B66" s="131" t="s">
        <v>1</v>
      </c>
      <c r="C66" s="125" t="s">
        <v>2</v>
      </c>
      <c r="D66" s="125" t="s">
        <v>97</v>
      </c>
      <c r="E66" s="125" t="s">
        <v>255</v>
      </c>
      <c r="F66" s="125" t="s">
        <v>87</v>
      </c>
      <c r="G66" s="127" t="s">
        <v>86</v>
      </c>
    </row>
    <row r="67" spans="2:7" ht="16.5" customHeight="1">
      <c r="B67" s="132"/>
      <c r="C67" s="126"/>
      <c r="D67" s="126"/>
      <c r="E67" s="126"/>
      <c r="F67" s="126"/>
      <c r="G67" s="128"/>
    </row>
    <row r="68" spans="2:7" ht="22.5">
      <c r="B68" s="97" t="s">
        <v>3</v>
      </c>
      <c r="C68" s="97" t="s">
        <v>4</v>
      </c>
      <c r="D68" s="115">
        <f>D69+D72+D76</f>
        <v>3967938</v>
      </c>
      <c r="E68" s="115">
        <f>E69+E72+E76</f>
        <v>348029.86</v>
      </c>
      <c r="F68" s="64">
        <f>E68/D68*100</f>
        <v>8.77105085815353</v>
      </c>
      <c r="G68" s="63">
        <f>E68-D68</f>
        <v>-3619908.14</v>
      </c>
    </row>
    <row r="69" spans="2:7" ht="22.5">
      <c r="B69" s="100" t="s">
        <v>15</v>
      </c>
      <c r="C69" s="100" t="s">
        <v>16</v>
      </c>
      <c r="D69" s="114">
        <f>D70+D71</f>
        <v>334938</v>
      </c>
      <c r="E69" s="114">
        <f>E70+E71</f>
        <v>150029.86</v>
      </c>
      <c r="F69" s="65">
        <f aca="true" t="shared" si="2" ref="F69:F87">E69/D69*100</f>
        <v>44.7933229433507</v>
      </c>
      <c r="G69" s="62">
        <f>E69-D69</f>
        <v>-184908.14</v>
      </c>
    </row>
    <row r="70" spans="2:7" ht="56.25">
      <c r="B70" s="95" t="s">
        <v>21</v>
      </c>
      <c r="C70" s="95" t="s">
        <v>22</v>
      </c>
      <c r="D70" s="113">
        <v>187799</v>
      </c>
      <c r="E70" s="96">
        <v>2893</v>
      </c>
      <c r="F70" s="81">
        <f t="shared" si="2"/>
        <v>1.540476786351365</v>
      </c>
      <c r="G70" s="82">
        <f aca="true" t="shared" si="3" ref="G70:G89">E70-D70</f>
        <v>-184906</v>
      </c>
    </row>
    <row r="71" spans="2:7" ht="22.5">
      <c r="B71" s="95" t="s">
        <v>25</v>
      </c>
      <c r="C71" s="95" t="s">
        <v>26</v>
      </c>
      <c r="D71" s="113">
        <v>147139</v>
      </c>
      <c r="E71" s="96">
        <v>147136.86</v>
      </c>
      <c r="F71" s="81"/>
      <c r="G71" s="82">
        <f t="shared" si="3"/>
        <v>-2.14000000001397</v>
      </c>
    </row>
    <row r="72" spans="2:7" ht="22.5">
      <c r="B72" s="100" t="s">
        <v>29</v>
      </c>
      <c r="C72" s="100" t="s">
        <v>30</v>
      </c>
      <c r="D72" s="114">
        <f>D73+D74+D75</f>
        <v>3613000</v>
      </c>
      <c r="E72" s="114">
        <f>E73+E74+E75</f>
        <v>198000</v>
      </c>
      <c r="F72" s="65">
        <f t="shared" si="2"/>
        <v>5.4802103515084415</v>
      </c>
      <c r="G72" s="62">
        <f t="shared" si="3"/>
        <v>-3415000</v>
      </c>
    </row>
    <row r="73" spans="2:7" ht="33.75">
      <c r="B73" s="95" t="s">
        <v>31</v>
      </c>
      <c r="C73" s="95" t="s">
        <v>32</v>
      </c>
      <c r="D73" s="113">
        <v>85000</v>
      </c>
      <c r="E73" s="96">
        <v>0</v>
      </c>
      <c r="F73" s="81">
        <f t="shared" si="2"/>
        <v>0</v>
      </c>
      <c r="G73" s="82">
        <f t="shared" si="3"/>
        <v>-85000</v>
      </c>
    </row>
    <row r="74" spans="2:7" ht="45">
      <c r="B74" s="95" t="s">
        <v>33</v>
      </c>
      <c r="C74" s="95" t="s">
        <v>34</v>
      </c>
      <c r="D74" s="113">
        <v>107280</v>
      </c>
      <c r="E74" s="96">
        <v>107280</v>
      </c>
      <c r="F74" s="81">
        <f t="shared" si="2"/>
        <v>100</v>
      </c>
      <c r="G74" s="82">
        <f t="shared" si="3"/>
        <v>0</v>
      </c>
    </row>
    <row r="75" spans="2:7" ht="22.5">
      <c r="B75" s="95" t="s">
        <v>35</v>
      </c>
      <c r="C75" s="95" t="s">
        <v>36</v>
      </c>
      <c r="D75" s="113">
        <v>3420720</v>
      </c>
      <c r="E75" s="96">
        <v>90720</v>
      </c>
      <c r="F75" s="81">
        <f t="shared" si="2"/>
        <v>2.6520732477373183</v>
      </c>
      <c r="G75" s="82">
        <f t="shared" si="3"/>
        <v>-3330000</v>
      </c>
    </row>
    <row r="76" spans="2:7" ht="12.75">
      <c r="B76" s="100" t="s">
        <v>47</v>
      </c>
      <c r="C76" s="100" t="s">
        <v>48</v>
      </c>
      <c r="D76" s="114">
        <v>20000</v>
      </c>
      <c r="E76" s="101">
        <v>0</v>
      </c>
      <c r="F76" s="65">
        <f t="shared" si="2"/>
        <v>0</v>
      </c>
      <c r="G76" s="62">
        <f t="shared" si="3"/>
        <v>-20000</v>
      </c>
    </row>
    <row r="77" spans="2:7" ht="22.5">
      <c r="B77" s="95" t="s">
        <v>92</v>
      </c>
      <c r="C77" s="95" t="s">
        <v>93</v>
      </c>
      <c r="D77" s="113">
        <v>20000</v>
      </c>
      <c r="E77" s="96">
        <v>0</v>
      </c>
      <c r="F77" s="81">
        <f t="shared" si="2"/>
        <v>0</v>
      </c>
      <c r="G77" s="82">
        <f t="shared" si="3"/>
        <v>-20000</v>
      </c>
    </row>
    <row r="78" spans="2:7" ht="56.25">
      <c r="B78" s="97" t="s">
        <v>51</v>
      </c>
      <c r="C78" s="97" t="s">
        <v>240</v>
      </c>
      <c r="D78" s="115">
        <f>D79</f>
        <v>3764.4</v>
      </c>
      <c r="E78" s="86">
        <f>E79</f>
        <v>3764.4</v>
      </c>
      <c r="F78" s="64">
        <f t="shared" si="2"/>
        <v>100</v>
      </c>
      <c r="G78" s="63">
        <f t="shared" si="3"/>
        <v>0</v>
      </c>
    </row>
    <row r="79" spans="2:7" ht="12.75">
      <c r="B79" s="100" t="s">
        <v>54</v>
      </c>
      <c r="C79" s="100" t="s">
        <v>55</v>
      </c>
      <c r="D79" s="114">
        <f>D80</f>
        <v>3764.4</v>
      </c>
      <c r="E79" s="101">
        <v>3764.4</v>
      </c>
      <c r="F79" s="65">
        <f t="shared" si="2"/>
        <v>100</v>
      </c>
      <c r="G79" s="62">
        <f t="shared" si="3"/>
        <v>0</v>
      </c>
    </row>
    <row r="80" spans="2:7" ht="33.75">
      <c r="B80" s="95" t="s">
        <v>58</v>
      </c>
      <c r="C80" s="95" t="s">
        <v>251</v>
      </c>
      <c r="D80" s="113">
        <v>3764.4</v>
      </c>
      <c r="E80" s="96">
        <v>3764.4</v>
      </c>
      <c r="F80" s="81">
        <f t="shared" si="2"/>
        <v>100</v>
      </c>
      <c r="G80" s="82">
        <f t="shared" si="3"/>
        <v>0</v>
      </c>
    </row>
    <row r="81" spans="2:7" ht="33.75">
      <c r="B81" s="97" t="s">
        <v>68</v>
      </c>
      <c r="C81" s="97" t="s">
        <v>69</v>
      </c>
      <c r="D81" s="115">
        <f>D82+D84</f>
        <v>82480</v>
      </c>
      <c r="E81" s="86">
        <f>E82+E84</f>
        <v>0</v>
      </c>
      <c r="F81" s="98">
        <f t="shared" si="2"/>
        <v>0</v>
      </c>
      <c r="G81" s="99">
        <f t="shared" si="3"/>
        <v>-82480</v>
      </c>
    </row>
    <row r="82" spans="2:7" ht="12.75">
      <c r="B82" s="100" t="s">
        <v>54</v>
      </c>
      <c r="C82" s="100" t="s">
        <v>55</v>
      </c>
      <c r="D82" s="114">
        <v>50000</v>
      </c>
      <c r="E82" s="101">
        <v>0</v>
      </c>
      <c r="F82" s="102">
        <f t="shared" si="2"/>
        <v>0</v>
      </c>
      <c r="G82" s="103">
        <f t="shared" si="3"/>
        <v>-50000</v>
      </c>
    </row>
    <row r="83" spans="2:7" ht="22.5">
      <c r="B83" s="95" t="s">
        <v>70</v>
      </c>
      <c r="C83" s="95" t="s">
        <v>71</v>
      </c>
      <c r="D83" s="113">
        <v>50000</v>
      </c>
      <c r="E83" s="96">
        <v>0</v>
      </c>
      <c r="F83" s="72">
        <f t="shared" si="2"/>
        <v>0</v>
      </c>
      <c r="G83" s="61">
        <f t="shared" si="3"/>
        <v>-50000</v>
      </c>
    </row>
    <row r="84" spans="2:7" ht="12.75">
      <c r="B84" s="100" t="s">
        <v>72</v>
      </c>
      <c r="C84" s="100" t="s">
        <v>73</v>
      </c>
      <c r="D84" s="114">
        <v>32480</v>
      </c>
      <c r="E84" s="101">
        <v>0</v>
      </c>
      <c r="F84" s="102">
        <f t="shared" si="2"/>
        <v>0</v>
      </c>
      <c r="G84" s="103">
        <f t="shared" si="3"/>
        <v>-32480</v>
      </c>
    </row>
    <row r="85" spans="2:7" ht="12.75">
      <c r="B85" s="95" t="s">
        <v>74</v>
      </c>
      <c r="C85" s="95" t="s">
        <v>75</v>
      </c>
      <c r="D85" s="113">
        <v>5000</v>
      </c>
      <c r="E85" s="96">
        <v>0</v>
      </c>
      <c r="F85" s="66">
        <f t="shared" si="2"/>
        <v>0</v>
      </c>
      <c r="G85" s="61">
        <f t="shared" si="3"/>
        <v>-5000</v>
      </c>
    </row>
    <row r="86" spans="2:7" ht="33.75">
      <c r="B86" s="95" t="s">
        <v>76</v>
      </c>
      <c r="C86" s="95" t="s">
        <v>77</v>
      </c>
      <c r="D86" s="113">
        <v>10000</v>
      </c>
      <c r="E86" s="96">
        <v>0</v>
      </c>
      <c r="F86" s="66">
        <f t="shared" si="2"/>
        <v>0</v>
      </c>
      <c r="G86" s="61">
        <f t="shared" si="3"/>
        <v>-10000</v>
      </c>
    </row>
    <row r="87" spans="2:7" ht="33.75">
      <c r="B87" s="95" t="s">
        <v>78</v>
      </c>
      <c r="C87" s="95" t="s">
        <v>79</v>
      </c>
      <c r="D87" s="113">
        <v>17480</v>
      </c>
      <c r="E87" s="96">
        <v>0</v>
      </c>
      <c r="F87" s="81">
        <f t="shared" si="2"/>
        <v>0</v>
      </c>
      <c r="G87" s="82">
        <f t="shared" si="3"/>
        <v>-17480</v>
      </c>
    </row>
    <row r="88" spans="2:7" ht="29.25" customHeight="1">
      <c r="B88" s="133" t="s">
        <v>244</v>
      </c>
      <c r="C88" s="133"/>
      <c r="D88" s="76">
        <f>D68+D78+D81</f>
        <v>4054182.4</v>
      </c>
      <c r="E88" s="76">
        <f>E68+E78+E81</f>
        <v>351794.26</v>
      </c>
      <c r="F88" s="75">
        <f>E88/D88*100</f>
        <v>8.677317034379115</v>
      </c>
      <c r="G88" s="76">
        <f>E88-D88</f>
        <v>-3702388.1399999997</v>
      </c>
    </row>
    <row r="89" spans="2:7" ht="48" customHeight="1" thickBot="1">
      <c r="B89" s="129" t="s">
        <v>94</v>
      </c>
      <c r="C89" s="130"/>
      <c r="D89" s="78">
        <f>D64+D88</f>
        <v>40112152.4</v>
      </c>
      <c r="E89" s="78">
        <f>E64+E88</f>
        <v>28273148.16999999</v>
      </c>
      <c r="F89" s="79">
        <f>E89/D89*100</f>
        <v>70.48524319527662</v>
      </c>
      <c r="G89" s="80">
        <f t="shared" si="3"/>
        <v>-11839004.230000008</v>
      </c>
    </row>
    <row r="92" spans="3:6" ht="15">
      <c r="C92" s="6" t="s">
        <v>95</v>
      </c>
      <c r="D92" s="6"/>
      <c r="F92" s="7" t="s">
        <v>96</v>
      </c>
    </row>
  </sheetData>
  <sheetProtection/>
  <mergeCells count="21">
    <mergeCell ref="D1:F1"/>
    <mergeCell ref="B8:G8"/>
    <mergeCell ref="B9:G9"/>
    <mergeCell ref="B10:C10"/>
    <mergeCell ref="B65:G65"/>
    <mergeCell ref="F11:F12"/>
    <mergeCell ref="G11:G12"/>
    <mergeCell ref="D11:D12"/>
    <mergeCell ref="E11:E12"/>
    <mergeCell ref="B13:G13"/>
    <mergeCell ref="B11:B12"/>
    <mergeCell ref="C11:C12"/>
    <mergeCell ref="B64:C64"/>
    <mergeCell ref="F66:F67"/>
    <mergeCell ref="G66:G67"/>
    <mergeCell ref="B89:C89"/>
    <mergeCell ref="B66:B67"/>
    <mergeCell ref="C66:C67"/>
    <mergeCell ref="B88:C88"/>
    <mergeCell ref="D66:D67"/>
    <mergeCell ref="E66:E67"/>
  </mergeCells>
  <printOptions horizontalCentered="1"/>
  <pageMargins left="0.4724409448818898" right="0.2755905511811024" top="0.6692913385826772" bottom="0.4724409448818898" header="0.5118110236220472" footer="0.5118110236220472"/>
  <pageSetup fitToHeight="4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2023-04-28T12:38:01Z</cp:lastPrinted>
  <dcterms:created xsi:type="dcterms:W3CDTF">2022-07-04T07:11:02Z</dcterms:created>
  <dcterms:modified xsi:type="dcterms:W3CDTF">2023-05-01T10:19:11Z</dcterms:modified>
  <cp:category/>
  <cp:version/>
  <cp:contentType/>
  <cp:contentStatus/>
</cp:coreProperties>
</file>