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и" sheetId="1" r:id="rId1"/>
    <sheet name="Видатки" sheetId="2" r:id="rId2"/>
  </sheets>
  <definedNames>
    <definedName name="_xlnm.Print_Titles" localSheetId="1">'Видатки'!$11:$12</definedName>
    <definedName name="_xlnm.Print_Titles" localSheetId="0">'доходи'!$10:$10</definedName>
  </definedNames>
  <calcPr fullCalcOnLoad="1"/>
</workbook>
</file>

<file path=xl/sharedStrings.xml><?xml version="1.0" encoding="utf-8"?>
<sst xmlns="http://schemas.openxmlformats.org/spreadsheetml/2006/main" count="393" uniqueCount="275">
  <si>
    <t>грн.</t>
  </si>
  <si>
    <t>Код</t>
  </si>
  <si>
    <t>Найменування</t>
  </si>
  <si>
    <t>01</t>
  </si>
  <si>
    <t>Зачепилівська селищна рада  (головний розпорядник)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</si>
  <si>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</si>
  <si>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</si>
  <si>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</si>
  <si>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</si>
  <si>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</si>
  <si>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</si>
  <si>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</si>
  <si>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</si>
  <si>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</si>
  <si>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</si>
  <si>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</si>
  <si>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</si>
  <si>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</si>
  <si>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</si>
  <si>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</si>
  <si>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</si>
  <si>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</si>
  <si>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</si>
  <si>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</si>
  <si>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</si>
  <si>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</si>
  <si>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</si>
  <si>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</si>
  <si>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</si>
  <si>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</si>
  <si>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</si>
  <si>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</si>
  <si>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</si>
  <si>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</si>
  <si>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</si>
  <si>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</si>
  <si>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</si>
  <si>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</si>
  <si>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</si>
  <si>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</si>
  <si>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 заходів із землеустрою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</si>
  <si>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</si>
  <si>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</si>
  <si>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</si>
  <si>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</si>
  <si>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</si>
  <si>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</si>
  <si>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</si>
  <si>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</si>
  <si>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</si>
  <si>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</si>
  <si>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8240</t>
  </si>
  <si>
    <t>Заходи та роботи з територіальної оборони</t>
  </si>
  <si>
    <t>06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</si>
  <si>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</si>
  <si>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</si>
  <si>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</si>
  <si>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</si>
  <si>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</si>
  <si>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</si>
  <si>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</si>
  <si>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</si>
  <si>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</si>
  <si>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</si>
  <si>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</si>
  <si>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</si>
  <si>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</si>
  <si>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</si>
  <si>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</si>
  <si>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</si>
  <si>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</si>
  <si>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5000</t>
  </si>
  <si>
    <t>Фiзична культура i спорт</t>
  </si>
  <si>
    <t>5012</t>
  </si>
  <si>
    <t>Проведення навчально-тренувальних зборів і змагань з неолімпійських видів спорту</t>
  </si>
  <si>
    <t>10</t>
  </si>
  <si>
    <t>Відділ культури і туризму Зачепилівської селищної ради (головний розпорядник)</t>
  </si>
  <si>
    <t>1080</t>
  </si>
  <si>
    <t>Надання спеціалізованої освіти мистецькими школами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</si>
  <si>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</si>
  <si>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</si>
  <si>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</si>
  <si>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</si>
  <si>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</si>
  <si>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</si>
  <si>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</si>
  <si>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</si>
  <si>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</si>
  <si>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8700</t>
  </si>
  <si>
    <t>Резервний фонд</t>
  </si>
  <si>
    <t>8710</t>
  </si>
  <si>
    <t>Резервний фонд місцевого бюджету</t>
  </si>
  <si>
    <t>9000</t>
  </si>
  <si>
    <t>Міжбюджетні трансферти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</si>
  <si>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</si>
  <si>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</si>
  <si>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</si>
  <si>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</si>
  <si>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Відхилення (+/-)</t>
  </si>
  <si>
    <t xml:space="preserve">% виконання </t>
  </si>
  <si>
    <t>Додаток № 1</t>
  </si>
  <si>
    <t>"Про затвердження звіту про виконання</t>
  </si>
  <si>
    <t>ЗАГАЛЬНИЙ ФОНД</t>
  </si>
  <si>
    <t>СПЕЦІАЛЬНИЙ ФОНД</t>
  </si>
  <si>
    <t>8311</t>
  </si>
  <si>
    <t>Охорона та раціональне використання природних ресурсів</t>
  </si>
  <si>
    <t>1061</t>
  </si>
  <si>
    <t>7321</t>
  </si>
  <si>
    <t>Будівництво освітніх установ та закладів</t>
  </si>
  <si>
    <t>РАЗОМ ВИДАТКІВ ЗАГАЛЬНОГО ТА СПЕЦІАЛЬНОГО ФОНДУ</t>
  </si>
  <si>
    <t>Селищний голова</t>
  </si>
  <si>
    <t>Олена ПЕТРЕНКО</t>
  </si>
  <si>
    <t>Уточнений план на рік</t>
  </si>
  <si>
    <t>Кошик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</si>
  <si>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</si>
  <si>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</si>
  <si>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</si>
  <si>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</si>
  <si>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</si>
  <si>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</si>
  <si>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</si>
  <si>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</si>
  <si>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</si>
  <si>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</si>
  <si>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</si>
  <si>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</si>
  <si>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19.63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</si>
  <si>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</si>
  <si>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</si>
  <si>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</si>
  <si>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</si>
  <si>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</si>
  <si>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</si>
  <si>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</si>
  <si>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</si>
  <si>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</si>
  <si>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</si>
  <si>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</si>
  <si>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</si>
  <si>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</si>
  <si>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</si>
  <si>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</si>
  <si>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</si>
  <si>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</si>
  <si>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</si>
  <si>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</si>
  <si>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</si>
  <si>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</si>
  <si>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</si>
  <si>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</si>
  <si>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</si>
  <si>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</si>
  <si>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</si>
  <si>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</si>
  <si>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</si>
  <si>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</si>
  <si>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</si>
  <si>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</si>
  <si>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</si>
  <si>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</si>
  <si>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</si>
  <si>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</si>
  <si>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</si>
  <si>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</si>
  <si>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</si>
  <si>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</si>
  <si>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</si>
  <si>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</si>
  <si>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</si>
  <si>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</si>
  <si>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</si>
  <si>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</si>
  <si>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</si>
  <si>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</si>
  <si>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</si>
  <si>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</si>
  <si>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</si>
  <si>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</si>
  <si>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</si>
  <si>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</si>
  <si>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</si>
  <si>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</si>
  <si>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</si>
  <si>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</si>
  <si>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</si>
  <si>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</si>
  <si>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</si>
  <si>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</si>
  <si>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</si>
  <si>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</si>
  <si>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</si>
  <si>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</si>
  <si>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</si>
  <si>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</si>
  <si>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</si>
  <si>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41053900</t>
  </si>
  <si>
    <t/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</si>
  <si>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</si>
  <si>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</si>
  <si>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Найменування доходів згідно із бюджетною класифікацією</t>
  </si>
  <si>
    <t>% виконання</t>
  </si>
  <si>
    <t>відхилення, 
+/-</t>
  </si>
  <si>
    <t>РАЗОМ ДОХОДІВ ЗАГАЛЬНОГО ФОНДУ</t>
  </si>
  <si>
    <t>5=4-3</t>
  </si>
  <si>
    <t>6=4/3*100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</si>
  <si>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</si>
  <si>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</si>
  <si>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</si>
  <si>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</si>
  <si>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</si>
  <si>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 </t>
  </si>
  <si>
    <t>Рентна плата за користування надрами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</si>
  <si>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</si>
  <si>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</si>
  <si>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</si>
  <si>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</si>
  <si>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</si>
  <si>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</si>
  <si>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</si>
  <si>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</si>
  <si>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</si>
  <si>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</si>
  <si>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</si>
  <si>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</si>
  <si>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</si>
  <si>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</si>
  <si>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</si>
  <si>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</si>
  <si>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</si>
  <si>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</si>
  <si>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</si>
  <si>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</si>
  <si>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</si>
  <si>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Всього без урахування трансфертів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</si>
  <si>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</si>
  <si>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</si>
  <si>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</si>
  <si>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</si>
  <si>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</si>
  <si>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</si>
  <si>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</si>
  <si>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</si>
  <si>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</si>
  <si>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</si>
  <si>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</si>
  <si>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</si>
  <si>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Спеціальний фонд</t>
  </si>
  <si>
    <t>Екологічний податок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</si>
  <si>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</si>
  <si>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</si>
  <si>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</si>
  <si>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без урахування трансферт</t>
  </si>
  <si>
    <t>РАЗОМ ДОХОДІВ СПЕЦІАЛЬНОГО ФОНДУ</t>
  </si>
  <si>
    <t>РАЗОМ ДОХОДІВ ЗАГАЛЬНОГО ТА СПЕЦІАЛЬНОГО ФОНДУ</t>
  </si>
  <si>
    <t xml:space="preserve"> бюджету селищної територіальної </t>
  </si>
  <si>
    <t xml:space="preserve">бюджету селищної територіальної </t>
  </si>
  <si>
    <t>Додаток № 2</t>
  </si>
  <si>
    <t>громади за 9 місяців 2022 року"</t>
  </si>
  <si>
    <t>Звіт про виконання видаткової частини бюджету селищної територіальної громади за 9 місяців 2022 року</t>
  </si>
  <si>
    <t>Уточнений план на 9 місяців</t>
  </si>
  <si>
    <t>Виконано за 9 місяців 2022 року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</si>
  <si>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</si>
  <si>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</si>
  <si>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</si>
  <si>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</si>
  <si>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</si>
  <si>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Фінансовий відділ Зачепилівської селищної ради (головний розпорядник)</t>
  </si>
  <si>
    <t>Звіт про виконання доходної частини бюджету Зачепилівської селищної територіальної громади за 9 місяців 2022 року</t>
  </si>
  <si>
    <t>Затверджено  з урахуванням змін на 9 місяців 2022 року</t>
  </si>
  <si>
    <t>Інші дотації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</si>
  <si>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</si>
  <si>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ВИДАТКІВ СПЕЦІАЛЬНОГО ФОНДУ</t>
  </si>
  <si>
    <t>ВСЬОГО ВИДАТКІВ ЗАГАЛЬНОГО ФОНДУ:</t>
  </si>
  <si>
    <t>від 10 листопада 2022 року</t>
  </si>
  <si>
    <t>до рішення ХХVІІ сесії VIІІ скликання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</si>
</sst>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"/>
    <numFmt numFmtId="183" formatCode="#0.0\ %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3"/>
      <color indexed="8"/>
      <name val="Arial"/>
      <family val="0"/>
    </font>
    <font>
      <sz val="8"/>
      <name val="Arial"/>
      <family val="0"/>
    </font>
    <font>
      <i/>
      <sz val="9"/>
      <name val="Arial Cyr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0"/>
    </font>
    <font>
      <b/>
      <sz val="9"/>
      <color indexed="8"/>
      <name val="Times New Roman"/>
      <family val="0"/>
    </font>
    <font>
      <b/>
      <sz val="11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color indexed="10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35" borderId="10" xfId="0" applyFill="1" applyBorder="1" applyAlignment="1">
      <alignment horizontal="center" wrapText="1"/>
    </xf>
    <xf numFmtId="180" fontId="0" fillId="0" borderId="10" xfId="0" applyNumberFormat="1" applyBorder="1" applyAlignment="1">
      <alignment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180" fontId="19" fillId="0" borderId="10" xfId="0" applyNumberFormat="1" applyFont="1" applyBorder="1" applyAlignment="1">
      <alignment/>
    </xf>
    <xf numFmtId="0" fontId="0" fillId="35" borderId="15" xfId="0" applyFill="1" applyBorder="1" applyAlignment="1">
      <alignment horizontal="center" wrapText="1"/>
    </xf>
    <xf numFmtId="0" fontId="0" fillId="0" borderId="0" xfId="0" applyBorder="1" applyAlignment="1">
      <alignment/>
    </xf>
    <xf numFmtId="180" fontId="19" fillId="0" borderId="16" xfId="0" applyNumberFormat="1" applyFont="1" applyBorder="1" applyAlignment="1">
      <alignment wrapText="1"/>
    </xf>
    <xf numFmtId="180" fontId="19" fillId="0" borderId="10" xfId="0" applyNumberFormat="1" applyFont="1" applyBorder="1" applyAlignment="1">
      <alignment wrapText="1"/>
    </xf>
    <xf numFmtId="0" fontId="20" fillId="36" borderId="17" xfId="0" applyFont="1" applyFill="1" applyBorder="1" applyAlignment="1" applyProtection="1">
      <alignment vertical="center" wrapText="1"/>
      <protection locked="0"/>
    </xf>
    <xf numFmtId="0" fontId="21" fillId="36" borderId="17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80" fontId="19" fillId="0" borderId="16" xfId="0" applyNumberFormat="1" applyFont="1" applyBorder="1" applyAlignment="1">
      <alignment horizontal="center"/>
    </xf>
    <xf numFmtId="180" fontId="19" fillId="0" borderId="10" xfId="0" applyNumberFormat="1" applyFont="1" applyBorder="1" applyAlignment="1">
      <alignment horizont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20" fillId="37" borderId="21" xfId="0" applyFont="1" applyFill="1" applyBorder="1" applyAlignment="1" applyProtection="1">
      <alignment horizontal="center" vertical="center" wrapText="1"/>
      <protection locked="0"/>
    </xf>
    <xf numFmtId="0" fontId="12" fillId="37" borderId="21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38" borderId="21" xfId="0" applyFont="1" applyFill="1" applyBorder="1" applyAlignment="1" applyProtection="1">
      <alignment horizontal="center" vertical="center" wrapText="1"/>
      <protection locked="0"/>
    </xf>
    <xf numFmtId="0" fontId="20" fillId="38" borderId="21" xfId="0" applyFont="1" applyFill="1" applyBorder="1" applyAlignment="1" applyProtection="1">
      <alignment horizontal="center" vertical="center" wrapText="1"/>
      <protection locked="0"/>
    </xf>
    <xf numFmtId="49" fontId="20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21" xfId="0" applyFont="1" applyFill="1" applyBorder="1" applyAlignment="1" applyProtection="1">
      <alignment horizontal="center" vertical="center" wrapText="1"/>
      <protection locked="0"/>
    </xf>
    <xf numFmtId="180" fontId="19" fillId="37" borderId="10" xfId="0" applyNumberFormat="1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80" fontId="19" fillId="0" borderId="10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18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21" xfId="0" applyNumberFormat="1" applyFont="1" applyFill="1" applyBorder="1" applyAlignment="1" applyProtection="1">
      <alignment vertical="center" wrapText="1"/>
      <protection locked="0"/>
    </xf>
    <xf numFmtId="2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9" fillId="37" borderId="21" xfId="0" applyNumberFormat="1" applyFont="1" applyFill="1" applyBorder="1" applyAlignment="1" applyProtection="1">
      <alignment vertical="center" wrapText="1"/>
      <protection locked="0"/>
    </xf>
    <xf numFmtId="2" fontId="19" fillId="37" borderId="21" xfId="0" applyNumberFormat="1" applyFont="1" applyFill="1" applyBorder="1" applyAlignment="1" applyProtection="1">
      <alignment horizontal="center" vertical="center" wrapText="1"/>
      <protection locked="0"/>
    </xf>
    <xf numFmtId="180" fontId="20" fillId="0" borderId="10" xfId="0" applyNumberFormat="1" applyFont="1" applyBorder="1" applyAlignment="1">
      <alignment horizontal="center"/>
    </xf>
    <xf numFmtId="2" fontId="20" fillId="0" borderId="21" xfId="0" applyNumberFormat="1" applyFont="1" applyFill="1" applyBorder="1" applyAlignment="1" applyProtection="1">
      <alignment vertical="center" wrapText="1"/>
      <protection locked="0"/>
    </xf>
    <xf numFmtId="2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180" fontId="19" fillId="0" borderId="21" xfId="0" applyNumberFormat="1" applyFont="1" applyBorder="1" applyAlignment="1">
      <alignment horizontal="center"/>
    </xf>
    <xf numFmtId="180" fontId="20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80" fontId="19" fillId="0" borderId="22" xfId="0" applyNumberFormat="1" applyFont="1" applyBorder="1" applyAlignment="1">
      <alignment horizontal="center"/>
    </xf>
    <xf numFmtId="0" fontId="17" fillId="36" borderId="23" xfId="0" applyFont="1" applyFill="1" applyBorder="1" applyAlignment="1" applyProtection="1">
      <alignment vertical="center" wrapText="1"/>
      <protection locked="0"/>
    </xf>
    <xf numFmtId="2" fontId="19" fillId="36" borderId="21" xfId="0" applyNumberFormat="1" applyFont="1" applyFill="1" applyBorder="1" applyAlignment="1">
      <alignment/>
    </xf>
    <xf numFmtId="180" fontId="19" fillId="36" borderId="24" xfId="0" applyNumberFormat="1" applyFont="1" applyFill="1" applyBorder="1" applyAlignment="1">
      <alignment horizontal="center"/>
    </xf>
    <xf numFmtId="180" fontId="19" fillId="36" borderId="21" xfId="0" applyNumberFormat="1" applyFont="1" applyFill="1" applyBorder="1" applyAlignment="1">
      <alignment horizontal="center"/>
    </xf>
    <xf numFmtId="180" fontId="19" fillId="36" borderId="10" xfId="0" applyNumberFormat="1" applyFont="1" applyFill="1" applyBorder="1" applyAlignment="1">
      <alignment horizontal="center"/>
    </xf>
    <xf numFmtId="180" fontId="19" fillId="36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21" xfId="0" applyNumberFormat="1" applyFont="1" applyFill="1" applyBorder="1" applyAlignment="1" applyProtection="1">
      <alignment horizontal="center" vertical="top" wrapText="1"/>
      <protection/>
    </xf>
    <xf numFmtId="4" fontId="8" fillId="34" borderId="21" xfId="0" applyNumberFormat="1" applyFont="1" applyFill="1" applyBorder="1" applyAlignment="1" applyProtection="1">
      <alignment horizontal="center" vertical="top" wrapText="1"/>
      <protection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182" fontId="8" fillId="37" borderId="21" xfId="0" applyNumberFormat="1" applyFont="1" applyFill="1" applyBorder="1" applyAlignment="1" applyProtection="1">
      <alignment horizontal="center" vertical="top" wrapText="1"/>
      <protection/>
    </xf>
    <xf numFmtId="182" fontId="8" fillId="34" borderId="21" xfId="0" applyNumberFormat="1" applyFont="1" applyFill="1" applyBorder="1" applyAlignment="1" applyProtection="1">
      <alignment horizontal="center" vertical="top" wrapText="1"/>
      <protection/>
    </xf>
    <xf numFmtId="182" fontId="8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189" fontId="19" fillId="0" borderId="10" xfId="0" applyNumberFormat="1" applyFont="1" applyBorder="1" applyAlignment="1">
      <alignment horizontal="center"/>
    </xf>
    <xf numFmtId="0" fontId="19" fillId="38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180" fontId="9" fillId="0" borderId="21" xfId="0" applyNumberFormat="1" applyFont="1" applyFill="1" applyBorder="1" applyAlignment="1" applyProtection="1">
      <alignment horizontal="center" vertical="top" wrapText="1"/>
      <protection/>
    </xf>
    <xf numFmtId="182" fontId="9" fillId="0" borderId="21" xfId="0" applyNumberFormat="1" applyFont="1" applyFill="1" applyBorder="1" applyAlignment="1" applyProtection="1">
      <alignment horizontal="center" vertical="top" wrapText="1"/>
      <protection/>
    </xf>
    <xf numFmtId="182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1" xfId="0" applyNumberFormat="1" applyFont="1" applyFill="1" applyBorder="1" applyAlignment="1" applyProtection="1">
      <alignment horizontal="center" vertical="top" wrapText="1"/>
      <protection/>
    </xf>
    <xf numFmtId="0" fontId="24" fillId="37" borderId="21" xfId="0" applyFont="1" applyFill="1" applyBorder="1" applyAlignment="1" applyProtection="1">
      <alignment horizontal="left" vertical="top" wrapText="1"/>
      <protection/>
    </xf>
    <xf numFmtId="0" fontId="24" fillId="34" borderId="21" xfId="0" applyFont="1" applyFill="1" applyBorder="1" applyAlignment="1" applyProtection="1">
      <alignment horizontal="left" vertical="top" wrapText="1"/>
      <protection/>
    </xf>
    <xf numFmtId="180" fontId="9" fillId="34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Font="1" applyFill="1" applyBorder="1" applyAlignment="1" applyProtection="1">
      <alignment horizontal="left" vertical="top" wrapText="1"/>
      <protection/>
    </xf>
    <xf numFmtId="182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1" fillId="39" borderId="21" xfId="0" applyNumberFormat="1" applyFont="1" applyFill="1" applyBorder="1" applyAlignment="1" applyProtection="1">
      <alignment horizontal="center" vertical="center" wrapText="1"/>
      <protection/>
    </xf>
    <xf numFmtId="0" fontId="25" fillId="37" borderId="21" xfId="0" applyFont="1" applyFill="1" applyBorder="1" applyAlignment="1" applyProtection="1">
      <alignment horizontal="left" vertical="top" wrapText="1"/>
      <protection/>
    </xf>
    <xf numFmtId="180" fontId="16" fillId="37" borderId="21" xfId="0" applyNumberFormat="1" applyFont="1" applyFill="1" applyBorder="1" applyAlignment="1" applyProtection="1">
      <alignment horizontal="center" vertical="top" wrapText="1"/>
      <protection/>
    </xf>
    <xf numFmtId="4" fontId="15" fillId="36" borderId="26" xfId="0" applyNumberFormat="1" applyFont="1" applyFill="1" applyBorder="1" applyAlignment="1">
      <alignment horizontal="center" vertical="center"/>
    </xf>
    <xf numFmtId="182" fontId="8" fillId="40" borderId="26" xfId="0" applyNumberFormat="1" applyFont="1" applyFill="1" applyBorder="1" applyAlignment="1" applyProtection="1">
      <alignment horizontal="center" vertical="center" wrapText="1"/>
      <protection/>
    </xf>
    <xf numFmtId="4" fontId="8" fillId="40" borderId="27" xfId="0" applyNumberFormat="1" applyFont="1" applyFill="1" applyBorder="1" applyAlignment="1" applyProtection="1">
      <alignment horizontal="center" vertical="center" wrapText="1"/>
      <protection/>
    </xf>
    <xf numFmtId="182" fontId="9" fillId="0" borderId="21" xfId="0" applyNumberFormat="1" applyFont="1" applyFill="1" applyBorder="1" applyAlignment="1" applyProtection="1">
      <alignment horizontal="center" vertical="top" wrapText="1"/>
      <protection/>
    </xf>
    <xf numFmtId="4" fontId="9" fillId="0" borderId="21" xfId="0" applyNumberFormat="1" applyFont="1" applyFill="1" applyBorder="1" applyAlignment="1" applyProtection="1">
      <alignment horizontal="center" vertical="top" wrapText="1"/>
      <protection/>
    </xf>
    <xf numFmtId="180" fontId="8" fillId="37" borderId="21" xfId="0" applyNumberFormat="1" applyFont="1" applyFill="1" applyBorder="1" applyAlignment="1" applyProtection="1">
      <alignment horizontal="center" vertical="top" wrapText="1"/>
      <protection/>
    </xf>
    <xf numFmtId="180" fontId="8" fillId="34" borderId="21" xfId="0" applyNumberFormat="1" applyFont="1" applyFill="1" applyBorder="1" applyAlignment="1" applyProtection="1">
      <alignment horizontal="center" vertical="top" wrapText="1"/>
      <protection/>
    </xf>
    <xf numFmtId="180" fontId="8" fillId="34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wrapText="1"/>
    </xf>
    <xf numFmtId="180" fontId="22" fillId="0" borderId="31" xfId="0" applyNumberFormat="1" applyFont="1" applyBorder="1" applyAlignment="1">
      <alignment horizontal="center"/>
    </xf>
    <xf numFmtId="180" fontId="22" fillId="0" borderId="32" xfId="0" applyNumberFormat="1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180" fontId="22" fillId="0" borderId="33" xfId="0" applyNumberFormat="1" applyFont="1" applyBorder="1" applyAlignment="1">
      <alignment horizontal="center"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35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0" fillId="39" borderId="17" xfId="0" applyFont="1" applyFill="1" applyBorder="1" applyAlignment="1" applyProtection="1">
      <alignment horizontal="center" vertical="center" wrapText="1"/>
      <protection/>
    </xf>
    <xf numFmtId="0" fontId="10" fillId="39" borderId="36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4" fontId="14" fillId="36" borderId="38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0" fillId="39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2" fillId="41" borderId="40" xfId="0" applyFont="1" applyFill="1" applyBorder="1" applyAlignment="1" applyProtection="1">
      <alignment horizontal="center" vertical="center" wrapText="1"/>
      <protection/>
    </xf>
    <xf numFmtId="0" fontId="12" fillId="41" borderId="0" xfId="0" applyFont="1" applyFill="1" applyBorder="1" applyAlignment="1" applyProtection="1">
      <alignment horizontal="center" vertical="center" wrapText="1"/>
      <protection/>
    </xf>
    <xf numFmtId="0" fontId="12" fillId="41" borderId="4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2" fillId="41" borderId="28" xfId="0" applyFont="1" applyFill="1" applyBorder="1" applyAlignment="1" applyProtection="1">
      <alignment horizontal="center" vertical="center" wrapText="1"/>
      <protection/>
    </xf>
    <xf numFmtId="0" fontId="12" fillId="41" borderId="29" xfId="0" applyFont="1" applyFill="1" applyBorder="1" applyAlignment="1" applyProtection="1">
      <alignment horizontal="center" vertical="center" wrapText="1"/>
      <protection/>
    </xf>
    <xf numFmtId="0" fontId="12" fillId="41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07"/>
  <sheetViews>
    <sheetView tabSelected="1" zoomScalePageLayoutView="0" workbookViewId="0" topLeftCell="B1">
      <selection activeCell="H10" sqref="H10"/>
    </sheetView>
  </sheetViews>
  <sheetFormatPr defaultColWidth="9.140625" defaultRowHeight="12.75"/>
  <cols>
    <col min="1" max="1" width="0" style="0" hidden="1" customWidth="1"/>
    <col min="2" max="2" width="12.00390625" style="0" customWidth="1"/>
    <col min="3" max="3" width="47.57421875" style="0" customWidth="1"/>
    <col min="4" max="4" width="15.00390625" style="0" customWidth="1"/>
    <col min="5" max="5" width="14.8515625" style="0" customWidth="1"/>
    <col min="6" max="6" width="14.421875" style="0" customWidth="1"/>
    <col min="7" max="7" width="13.7109375" style="0" customWidth="1"/>
    <col min="8" max="8" width="11.421875" style="0" customWidth="1"/>
  </cols>
  <sheetData>
    <row r="1" ht="12.75">
      <c r="F1" s="99" t="s">
        <v>100</v>
      </c>
    </row>
    <row r="2" spans="5:7" ht="12.75">
      <c r="E2" s="64"/>
      <c r="F2" s="98" t="s">
        <v>274</v>
      </c>
      <c r="G2" s="65"/>
    </row>
    <row r="3" spans="5:7" ht="12.75">
      <c r="E3" s="72"/>
      <c r="F3" s="98" t="s">
        <v>273</v>
      </c>
      <c r="G3" s="72"/>
    </row>
    <row r="4" spans="5:7" ht="12.75">
      <c r="E4" s="72"/>
      <c r="F4" s="98" t="s">
        <v>101</v>
      </c>
      <c r="G4" s="72"/>
    </row>
    <row r="5" spans="5:7" ht="12.75">
      <c r="E5" s="72"/>
      <c r="F5" s="3" t="s">
        <v>254</v>
      </c>
      <c r="G5" s="72"/>
    </row>
    <row r="6" spans="5:7" ht="12.75">
      <c r="E6" s="72"/>
      <c r="F6" s="3" t="s">
        <v>257</v>
      </c>
      <c r="G6" s="72"/>
    </row>
    <row r="7" spans="2:7" ht="42" customHeight="1">
      <c r="B7" s="104" t="s">
        <v>267</v>
      </c>
      <c r="C7" s="104"/>
      <c r="D7" s="104"/>
      <c r="E7" s="104"/>
      <c r="F7" s="104"/>
      <c r="G7" s="104"/>
    </row>
    <row r="9" ht="13.5" thickBot="1">
      <c r="H9" s="19"/>
    </row>
    <row r="10" spans="1:8" ht="79.5" thickBot="1">
      <c r="A10" s="10" t="s">
        <v>113</v>
      </c>
      <c r="B10" s="12" t="s">
        <v>1</v>
      </c>
      <c r="C10" s="13" t="s">
        <v>199</v>
      </c>
      <c r="D10" s="13" t="s">
        <v>268</v>
      </c>
      <c r="E10" s="13" t="s">
        <v>260</v>
      </c>
      <c r="F10" s="14" t="s">
        <v>201</v>
      </c>
      <c r="G10" s="12" t="s">
        <v>200</v>
      </c>
      <c r="H10" s="16"/>
    </row>
    <row r="11" spans="1:8" ht="16.5" thickBot="1">
      <c r="A11" s="10"/>
      <c r="B11" s="27">
        <v>1</v>
      </c>
      <c r="C11" s="28">
        <v>2</v>
      </c>
      <c r="D11" s="28">
        <v>3</v>
      </c>
      <c r="E11" s="28">
        <v>4</v>
      </c>
      <c r="F11" s="29" t="s">
        <v>203</v>
      </c>
      <c r="G11" s="28" t="s">
        <v>204</v>
      </c>
      <c r="H11" s="15"/>
    </row>
    <row r="12" spans="1:8" ht="15.75">
      <c r="A12" s="18"/>
      <c r="B12" s="101" t="s">
        <v>205</v>
      </c>
      <c r="C12" s="102"/>
      <c r="D12" s="102"/>
      <c r="E12" s="102"/>
      <c r="F12" s="102"/>
      <c r="G12" s="103"/>
      <c r="H12" s="16"/>
    </row>
    <row r="13" spans="1:7" ht="15.75">
      <c r="A13" s="18"/>
      <c r="B13" s="30">
        <v>10000000</v>
      </c>
      <c r="C13" s="31" t="s">
        <v>206</v>
      </c>
      <c r="D13" s="47">
        <f>D14+D22+D30+D39</f>
        <v>57459735</v>
      </c>
      <c r="E13" s="47">
        <f>E14+E22+E30+E39</f>
        <v>46392634.519999996</v>
      </c>
      <c r="F13" s="46">
        <f aca="true" t="shared" si="0" ref="F13:F20">E13-D13</f>
        <v>-11067100.480000004</v>
      </c>
      <c r="G13" s="47">
        <f aca="true" t="shared" si="1" ref="G13:G20">E13/D13*100</f>
        <v>80.73938127281652</v>
      </c>
    </row>
    <row r="14" spans="1:7" ht="31.5">
      <c r="A14" s="18"/>
      <c r="B14" s="32">
        <v>11000000</v>
      </c>
      <c r="C14" s="32" t="s">
        <v>207</v>
      </c>
      <c r="D14" s="45">
        <f>D15+D20</f>
        <v>31193220</v>
      </c>
      <c r="E14" s="45">
        <f>E15+E20</f>
        <v>25672001.169999998</v>
      </c>
      <c r="F14" s="44">
        <f t="shared" si="0"/>
        <v>-5521218.830000002</v>
      </c>
      <c r="G14" s="45">
        <f t="shared" si="1"/>
        <v>82.29993944196848</v>
      </c>
    </row>
    <row r="15" spans="1:7" ht="15.75">
      <c r="A15" s="18"/>
      <c r="B15" s="32">
        <v>11010000</v>
      </c>
      <c r="C15" s="32" t="s">
        <v>208</v>
      </c>
      <c r="D15" s="43">
        <f>D16+D17+D18+D19</f>
        <v>31168220</v>
      </c>
      <c r="E15" s="43">
        <f>E16+E17+E18+E19</f>
        <v>25667094.169999998</v>
      </c>
      <c r="F15" s="44">
        <f t="shared" si="0"/>
        <v>-5501125.830000002</v>
      </c>
      <c r="G15" s="45">
        <f t="shared" si="1"/>
        <v>82.3502085457559</v>
      </c>
    </row>
    <row r="16" spans="1:7" ht="47.25">
      <c r="A16" s="11" t="s">
        <v>114</v>
      </c>
      <c r="B16" s="25" t="s">
        <v>115</v>
      </c>
      <c r="C16" s="20" t="s">
        <v>116</v>
      </c>
      <c r="D16" s="25">
        <v>20221730</v>
      </c>
      <c r="E16" s="25">
        <v>19695640.77</v>
      </c>
      <c r="F16" s="44">
        <f t="shared" si="0"/>
        <v>-526089.2300000004</v>
      </c>
      <c r="G16" s="45">
        <f t="shared" si="1"/>
        <v>97.39839652690448</v>
      </c>
    </row>
    <row r="17" spans="1:7" ht="78.75">
      <c r="A17" s="11" t="s">
        <v>114</v>
      </c>
      <c r="B17" s="26" t="s">
        <v>117</v>
      </c>
      <c r="C17" s="21" t="s">
        <v>118</v>
      </c>
      <c r="D17" s="26">
        <v>1632850</v>
      </c>
      <c r="E17" s="26">
        <v>2138006.78</v>
      </c>
      <c r="F17" s="44">
        <f t="shared" si="0"/>
        <v>505156.7799999998</v>
      </c>
      <c r="G17" s="45">
        <f t="shared" si="1"/>
        <v>130.93712098478122</v>
      </c>
    </row>
    <row r="18" spans="1:7" ht="47.25">
      <c r="A18" s="11" t="s">
        <v>114</v>
      </c>
      <c r="B18" s="26" t="s">
        <v>119</v>
      </c>
      <c r="C18" s="21" t="s">
        <v>120</v>
      </c>
      <c r="D18" s="26">
        <v>8009180</v>
      </c>
      <c r="E18" s="26">
        <v>3229508.79</v>
      </c>
      <c r="F18" s="44">
        <f t="shared" si="0"/>
        <v>-4779671.21</v>
      </c>
      <c r="G18" s="45">
        <f t="shared" si="1"/>
        <v>40.32258970331545</v>
      </c>
    </row>
    <row r="19" spans="1:7" ht="47.25">
      <c r="A19" s="11" t="s">
        <v>114</v>
      </c>
      <c r="B19" s="26" t="s">
        <v>121</v>
      </c>
      <c r="C19" s="21" t="s">
        <v>122</v>
      </c>
      <c r="D19" s="26">
        <v>1304460</v>
      </c>
      <c r="E19" s="26">
        <v>603937.83</v>
      </c>
      <c r="F19" s="44">
        <f t="shared" si="0"/>
        <v>-700522.17</v>
      </c>
      <c r="G19" s="45">
        <f t="shared" si="1"/>
        <v>46.297918678993604</v>
      </c>
    </row>
    <row r="20" spans="1:7" ht="15.75">
      <c r="A20" s="11"/>
      <c r="B20" s="33">
        <v>11020000</v>
      </c>
      <c r="C20" s="33" t="s">
        <v>209</v>
      </c>
      <c r="D20" s="48">
        <v>25000</v>
      </c>
      <c r="E20" s="48">
        <v>4907</v>
      </c>
      <c r="F20" s="49">
        <f t="shared" si="0"/>
        <v>-20093</v>
      </c>
      <c r="G20" s="50">
        <f t="shared" si="1"/>
        <v>19.628</v>
      </c>
    </row>
    <row r="21" spans="1:7" ht="31.5">
      <c r="A21" s="11" t="s">
        <v>123</v>
      </c>
      <c r="B21" s="26" t="s">
        <v>124</v>
      </c>
      <c r="C21" s="21" t="s">
        <v>125</v>
      </c>
      <c r="D21" s="26">
        <v>25000</v>
      </c>
      <c r="E21" s="26">
        <v>4907</v>
      </c>
      <c r="F21" s="26">
        <v>-20093</v>
      </c>
      <c r="G21" s="26" t="s">
        <v>126</v>
      </c>
    </row>
    <row r="22" spans="1:7" ht="31.5">
      <c r="A22" s="11"/>
      <c r="B22" s="33">
        <v>13000000</v>
      </c>
      <c r="C22" s="33" t="s">
        <v>210</v>
      </c>
      <c r="D22" s="48">
        <f>D23+D25</f>
        <v>2321670</v>
      </c>
      <c r="E22" s="48">
        <f>E23+E25</f>
        <v>1749857.69</v>
      </c>
      <c r="F22" s="48">
        <f>E22-D22</f>
        <v>-571812.31</v>
      </c>
      <c r="G22" s="48">
        <f>E22/D22*100</f>
        <v>75.37064656045001</v>
      </c>
    </row>
    <row r="23" spans="1:7" ht="15.75">
      <c r="A23" s="11"/>
      <c r="B23" s="33">
        <v>13010000</v>
      </c>
      <c r="C23" s="33"/>
      <c r="D23" s="26">
        <v>400</v>
      </c>
      <c r="E23" s="26">
        <f>E24</f>
        <v>400</v>
      </c>
      <c r="F23" s="26">
        <f>F24</f>
        <v>400</v>
      </c>
      <c r="G23" s="26">
        <f>E23/D23*100</f>
        <v>100</v>
      </c>
    </row>
    <row r="24" spans="1:7" ht="78.75">
      <c r="A24" s="11" t="s">
        <v>123</v>
      </c>
      <c r="B24" s="26" t="s">
        <v>127</v>
      </c>
      <c r="C24" s="21" t="s">
        <v>128</v>
      </c>
      <c r="D24" s="26">
        <v>400</v>
      </c>
      <c r="E24" s="26">
        <v>400</v>
      </c>
      <c r="F24" s="26">
        <v>400</v>
      </c>
      <c r="G24" s="26">
        <f>E24/D24*100</f>
        <v>100</v>
      </c>
    </row>
    <row r="25" spans="1:7" ht="15.75">
      <c r="A25" s="11"/>
      <c r="B25" s="33">
        <v>13030000</v>
      </c>
      <c r="C25" s="33" t="s">
        <v>211</v>
      </c>
      <c r="D25" s="48">
        <f>D26+D27+D28+D29</f>
        <v>2321270</v>
      </c>
      <c r="E25" s="48">
        <f>E26+E27+E28+E29</f>
        <v>1749457.69</v>
      </c>
      <c r="F25" s="48">
        <f>E25-D25</f>
        <v>-571812.31</v>
      </c>
      <c r="G25" s="48">
        <f aca="true" t="shared" si="2" ref="G25:G87">E25/D25*100</f>
        <v>75.36640244348999</v>
      </c>
    </row>
    <row r="26" spans="1:7" ht="47.25">
      <c r="A26" s="11" t="s">
        <v>114</v>
      </c>
      <c r="B26" s="26" t="s">
        <v>129</v>
      </c>
      <c r="C26" s="21" t="s">
        <v>130</v>
      </c>
      <c r="D26" s="26">
        <v>11070</v>
      </c>
      <c r="E26" s="26">
        <v>9576.86</v>
      </c>
      <c r="F26" s="26">
        <f aca="true" t="shared" si="3" ref="F26:F87">E26-D26</f>
        <v>-1493.1399999999994</v>
      </c>
      <c r="G26" s="26">
        <f t="shared" si="2"/>
        <v>86.51183378500453</v>
      </c>
    </row>
    <row r="27" spans="1:7" ht="31.5">
      <c r="A27" s="11" t="s">
        <v>131</v>
      </c>
      <c r="B27" s="26" t="s">
        <v>132</v>
      </c>
      <c r="C27" s="21" t="s">
        <v>133</v>
      </c>
      <c r="D27" s="26">
        <v>20700</v>
      </c>
      <c r="E27" s="26">
        <v>10073.3</v>
      </c>
      <c r="F27" s="26">
        <f t="shared" si="3"/>
        <v>-10626.7</v>
      </c>
      <c r="G27" s="26">
        <f t="shared" si="2"/>
        <v>48.66328502415458</v>
      </c>
    </row>
    <row r="28" spans="1:7" ht="31.5">
      <c r="A28" s="11" t="s">
        <v>131</v>
      </c>
      <c r="B28" s="26" t="s">
        <v>134</v>
      </c>
      <c r="C28" s="21" t="s">
        <v>135</v>
      </c>
      <c r="D28" s="26">
        <v>2117600</v>
      </c>
      <c r="E28" s="26">
        <v>1586873.96</v>
      </c>
      <c r="F28" s="26">
        <f t="shared" si="3"/>
        <v>-530726.04</v>
      </c>
      <c r="G28" s="26">
        <f t="shared" si="2"/>
        <v>74.93738005289006</v>
      </c>
    </row>
    <row r="29" spans="1:7" ht="31.5">
      <c r="A29" s="11" t="s">
        <v>131</v>
      </c>
      <c r="B29" s="26" t="s">
        <v>136</v>
      </c>
      <c r="C29" s="21" t="s">
        <v>137</v>
      </c>
      <c r="D29" s="26">
        <v>171900</v>
      </c>
      <c r="E29" s="26">
        <v>142933.57</v>
      </c>
      <c r="F29" s="26">
        <f t="shared" si="3"/>
        <v>-28966.429999999993</v>
      </c>
      <c r="G29" s="26">
        <f t="shared" si="2"/>
        <v>83.14925538103549</v>
      </c>
    </row>
    <row r="30" spans="1:7" ht="15.75">
      <c r="A30" s="11"/>
      <c r="B30" s="34">
        <v>14000000</v>
      </c>
      <c r="C30" s="34" t="s">
        <v>212</v>
      </c>
      <c r="D30" s="48">
        <f>D31+D33+D35</f>
        <v>1649660</v>
      </c>
      <c r="E30" s="48">
        <f>E31+E33+E35</f>
        <v>498079.5</v>
      </c>
      <c r="F30" s="48">
        <f t="shared" si="3"/>
        <v>-1151580.5</v>
      </c>
      <c r="G30" s="48">
        <f t="shared" si="2"/>
        <v>30.19285792223852</v>
      </c>
    </row>
    <row r="31" spans="1:7" ht="31.5">
      <c r="A31" s="11"/>
      <c r="B31" s="34">
        <v>14020000</v>
      </c>
      <c r="C31" s="34" t="s">
        <v>213</v>
      </c>
      <c r="D31" s="48">
        <f>D32</f>
        <v>342800</v>
      </c>
      <c r="E31" s="48">
        <f>E32</f>
        <v>97455.81</v>
      </c>
      <c r="F31" s="48">
        <f t="shared" si="3"/>
        <v>-245344.19</v>
      </c>
      <c r="G31" s="48">
        <f t="shared" si="2"/>
        <v>28.429349474912485</v>
      </c>
    </row>
    <row r="32" spans="1:7" ht="15.75">
      <c r="A32" s="11" t="s">
        <v>131</v>
      </c>
      <c r="B32" s="26" t="s">
        <v>138</v>
      </c>
      <c r="C32" s="17" t="s">
        <v>139</v>
      </c>
      <c r="D32" s="26">
        <v>342800</v>
      </c>
      <c r="E32" s="26">
        <v>97455.81</v>
      </c>
      <c r="F32" s="26">
        <f t="shared" si="3"/>
        <v>-245344.19</v>
      </c>
      <c r="G32" s="26">
        <f t="shared" si="2"/>
        <v>28.429349474912485</v>
      </c>
    </row>
    <row r="33" spans="1:7" ht="47.25">
      <c r="A33" s="11"/>
      <c r="B33" s="33">
        <v>14030000</v>
      </c>
      <c r="C33" s="33" t="s">
        <v>214</v>
      </c>
      <c r="D33" s="48">
        <f>D34</f>
        <v>1152200</v>
      </c>
      <c r="E33" s="48">
        <f>E34</f>
        <v>336768.63</v>
      </c>
      <c r="F33" s="48">
        <f t="shared" si="3"/>
        <v>-815431.37</v>
      </c>
      <c r="G33" s="48">
        <f t="shared" si="2"/>
        <v>29.228313660822774</v>
      </c>
    </row>
    <row r="34" spans="1:7" ht="15.75">
      <c r="A34" s="11" t="s">
        <v>131</v>
      </c>
      <c r="B34" s="26" t="s">
        <v>140</v>
      </c>
      <c r="C34" s="17" t="s">
        <v>139</v>
      </c>
      <c r="D34" s="26">
        <v>1152200</v>
      </c>
      <c r="E34" s="26">
        <v>336768.63</v>
      </c>
      <c r="F34" s="26">
        <f t="shared" si="3"/>
        <v>-815431.37</v>
      </c>
      <c r="G34" s="26">
        <f t="shared" si="2"/>
        <v>29.228313660822774</v>
      </c>
    </row>
    <row r="35" spans="1:7" ht="47.25">
      <c r="A35" s="11"/>
      <c r="B35" s="34">
        <v>14040000</v>
      </c>
      <c r="C35" s="35" t="s">
        <v>215</v>
      </c>
      <c r="D35" s="48">
        <f>D36+D37+D38</f>
        <v>154660</v>
      </c>
      <c r="E35" s="48">
        <f>E36+E37+E38</f>
        <v>63855.06</v>
      </c>
      <c r="F35" s="48">
        <f t="shared" si="3"/>
        <v>-90804.94</v>
      </c>
      <c r="G35" s="48">
        <f t="shared" si="2"/>
        <v>41.287378766326135</v>
      </c>
    </row>
    <row r="36" spans="1:7" ht="40.5" customHeight="1" hidden="1">
      <c r="A36" s="11" t="s">
        <v>131</v>
      </c>
      <c r="B36" s="26" t="s">
        <v>141</v>
      </c>
      <c r="C36" s="21" t="s">
        <v>142</v>
      </c>
      <c r="D36" s="26"/>
      <c r="E36" s="26"/>
      <c r="F36" s="26"/>
      <c r="G36" s="48"/>
    </row>
    <row r="37" spans="1:7" ht="126">
      <c r="A37" s="11" t="s">
        <v>131</v>
      </c>
      <c r="B37" s="26" t="s">
        <v>143</v>
      </c>
      <c r="C37" s="21" t="s">
        <v>197</v>
      </c>
      <c r="D37" s="26">
        <v>730</v>
      </c>
      <c r="E37" s="26">
        <v>3611.11</v>
      </c>
      <c r="F37" s="26">
        <f t="shared" si="3"/>
        <v>2881.11</v>
      </c>
      <c r="G37" s="26">
        <f t="shared" si="2"/>
        <v>494.672602739726</v>
      </c>
    </row>
    <row r="38" spans="1:7" ht="94.5">
      <c r="A38" s="11" t="s">
        <v>131</v>
      </c>
      <c r="B38" s="26" t="s">
        <v>144</v>
      </c>
      <c r="C38" s="21" t="s">
        <v>145</v>
      </c>
      <c r="D38" s="26">
        <v>153930</v>
      </c>
      <c r="E38" s="26">
        <v>60243.95</v>
      </c>
      <c r="F38" s="26">
        <f t="shared" si="3"/>
        <v>-93686.05</v>
      </c>
      <c r="G38" s="26">
        <f t="shared" si="2"/>
        <v>39.13723770545053</v>
      </c>
    </row>
    <row r="39" spans="1:7" ht="15.75">
      <c r="A39" s="11"/>
      <c r="B39" s="33">
        <v>18000000</v>
      </c>
      <c r="C39" s="33" t="s">
        <v>216</v>
      </c>
      <c r="D39" s="48">
        <f>D40+D49+D51</f>
        <v>22295185</v>
      </c>
      <c r="E39" s="48">
        <f>E40+E49+E51</f>
        <v>18472696.16</v>
      </c>
      <c r="F39" s="48">
        <f t="shared" si="3"/>
        <v>-3822488.84</v>
      </c>
      <c r="G39" s="48">
        <f t="shared" si="2"/>
        <v>82.8550925233408</v>
      </c>
    </row>
    <row r="40" spans="1:7" ht="15.75">
      <c r="A40" s="11"/>
      <c r="B40" s="33">
        <v>18010000</v>
      </c>
      <c r="C40" s="33" t="s">
        <v>217</v>
      </c>
      <c r="D40" s="26">
        <f>D41+D42+D43+D44+D45+D46+D47+D48</f>
        <v>12617285</v>
      </c>
      <c r="E40" s="26">
        <f>E41+E42+E43+E44+E45+E46+E47+E48</f>
        <v>10347391.01</v>
      </c>
      <c r="F40" s="26">
        <f t="shared" si="3"/>
        <v>-2269893.99</v>
      </c>
      <c r="G40" s="26">
        <f t="shared" si="2"/>
        <v>82.00964795516626</v>
      </c>
    </row>
    <row r="41" spans="1:7" ht="63">
      <c r="A41" s="11" t="s">
        <v>131</v>
      </c>
      <c r="B41" s="26" t="s">
        <v>146</v>
      </c>
      <c r="C41" s="21" t="s">
        <v>147</v>
      </c>
      <c r="D41" s="26">
        <v>15800</v>
      </c>
      <c r="E41" s="26">
        <v>13401.01</v>
      </c>
      <c r="F41" s="26">
        <f t="shared" si="3"/>
        <v>-2398.99</v>
      </c>
      <c r="G41" s="26">
        <f t="shared" si="2"/>
        <v>84.81651898734177</v>
      </c>
    </row>
    <row r="42" spans="1:7" ht="63">
      <c r="A42" s="11" t="s">
        <v>131</v>
      </c>
      <c r="B42" s="26" t="s">
        <v>148</v>
      </c>
      <c r="C42" s="21" t="s">
        <v>149</v>
      </c>
      <c r="D42" s="26">
        <v>86350</v>
      </c>
      <c r="E42" s="26">
        <v>67220.52</v>
      </c>
      <c r="F42" s="26">
        <f t="shared" si="3"/>
        <v>-19129.479999999996</v>
      </c>
      <c r="G42" s="26">
        <f t="shared" si="2"/>
        <v>77.84657788071802</v>
      </c>
    </row>
    <row r="43" spans="1:7" ht="63">
      <c r="A43" s="11" t="s">
        <v>131</v>
      </c>
      <c r="B43" s="26" t="s">
        <v>150</v>
      </c>
      <c r="C43" s="21" t="s">
        <v>151</v>
      </c>
      <c r="D43" s="26">
        <v>765260</v>
      </c>
      <c r="E43" s="26">
        <v>285681.46</v>
      </c>
      <c r="F43" s="26">
        <f t="shared" si="3"/>
        <v>-479578.54</v>
      </c>
      <c r="G43" s="26">
        <f t="shared" si="2"/>
        <v>37.33129393931475</v>
      </c>
    </row>
    <row r="44" spans="1:7" ht="63">
      <c r="A44" s="11" t="s">
        <v>131</v>
      </c>
      <c r="B44" s="26" t="s">
        <v>152</v>
      </c>
      <c r="C44" s="21" t="s">
        <v>153</v>
      </c>
      <c r="D44" s="26">
        <v>539800</v>
      </c>
      <c r="E44" s="26">
        <v>463084.55</v>
      </c>
      <c r="F44" s="26">
        <f t="shared" si="3"/>
        <v>-76715.45000000001</v>
      </c>
      <c r="G44" s="26">
        <f t="shared" si="2"/>
        <v>85.78817154501667</v>
      </c>
    </row>
    <row r="45" spans="1:7" ht="15.75">
      <c r="A45" s="11" t="s">
        <v>131</v>
      </c>
      <c r="B45" s="26" t="s">
        <v>154</v>
      </c>
      <c r="C45" s="17" t="s">
        <v>155</v>
      </c>
      <c r="D45" s="26">
        <v>1044800</v>
      </c>
      <c r="E45" s="26">
        <v>617696.11</v>
      </c>
      <c r="F45" s="26">
        <f t="shared" si="3"/>
        <v>-427103.89</v>
      </c>
      <c r="G45" s="26">
        <f t="shared" si="2"/>
        <v>59.1209906202144</v>
      </c>
    </row>
    <row r="46" spans="1:7" ht="15.75">
      <c r="A46" s="11" t="s">
        <v>131</v>
      </c>
      <c r="B46" s="26" t="s">
        <v>156</v>
      </c>
      <c r="C46" s="17" t="s">
        <v>157</v>
      </c>
      <c r="D46" s="26">
        <v>4119075</v>
      </c>
      <c r="E46" s="26">
        <v>3780002.43</v>
      </c>
      <c r="F46" s="26">
        <f t="shared" si="3"/>
        <v>-339072.56999999983</v>
      </c>
      <c r="G46" s="26">
        <f t="shared" si="2"/>
        <v>91.76823510132736</v>
      </c>
    </row>
    <row r="47" spans="1:7" ht="15.75">
      <c r="A47" s="11" t="s">
        <v>131</v>
      </c>
      <c r="B47" s="26" t="s">
        <v>158</v>
      </c>
      <c r="C47" s="17" t="s">
        <v>159</v>
      </c>
      <c r="D47" s="26">
        <v>4721000</v>
      </c>
      <c r="E47" s="26">
        <v>4266881.76</v>
      </c>
      <c r="F47" s="26">
        <f t="shared" si="3"/>
        <v>-454118.2400000002</v>
      </c>
      <c r="G47" s="26">
        <f t="shared" si="2"/>
        <v>90.38088879474687</v>
      </c>
    </row>
    <row r="48" spans="1:7" ht="15.75">
      <c r="A48" s="11" t="s">
        <v>131</v>
      </c>
      <c r="B48" s="26" t="s">
        <v>160</v>
      </c>
      <c r="C48" s="17" t="s">
        <v>161</v>
      </c>
      <c r="D48" s="26">
        <v>1325200</v>
      </c>
      <c r="E48" s="26">
        <v>853423.17</v>
      </c>
      <c r="F48" s="26">
        <f t="shared" si="3"/>
        <v>-471776.82999999996</v>
      </c>
      <c r="G48" s="26">
        <f t="shared" si="2"/>
        <v>64.39957515846665</v>
      </c>
    </row>
    <row r="49" spans="1:7" ht="15.75">
      <c r="A49" s="11"/>
      <c r="B49" s="33">
        <v>18030000</v>
      </c>
      <c r="C49" s="33" t="s">
        <v>218</v>
      </c>
      <c r="D49" s="26">
        <f>D50</f>
        <v>400</v>
      </c>
      <c r="E49" s="26">
        <f>E50</f>
        <v>227.5</v>
      </c>
      <c r="F49" s="26">
        <f t="shared" si="3"/>
        <v>-172.5</v>
      </c>
      <c r="G49" s="26">
        <f t="shared" si="2"/>
        <v>56.875</v>
      </c>
    </row>
    <row r="50" spans="1:7" ht="31.5">
      <c r="A50" s="11" t="s">
        <v>123</v>
      </c>
      <c r="B50" s="26" t="s">
        <v>162</v>
      </c>
      <c r="C50" s="21" t="s">
        <v>163</v>
      </c>
      <c r="D50" s="26">
        <v>400</v>
      </c>
      <c r="E50" s="26">
        <v>227.5</v>
      </c>
      <c r="F50" s="26">
        <f t="shared" si="3"/>
        <v>-172.5</v>
      </c>
      <c r="G50" s="26">
        <f t="shared" si="2"/>
        <v>56.875</v>
      </c>
    </row>
    <row r="51" spans="1:7" ht="15.75">
      <c r="A51" s="11"/>
      <c r="B51" s="33">
        <v>18050000</v>
      </c>
      <c r="C51" s="33" t="s">
        <v>219</v>
      </c>
      <c r="D51" s="26">
        <f>D52+D53+D54</f>
        <v>9677500</v>
      </c>
      <c r="E51" s="26">
        <f>E52+E53+E54</f>
        <v>8125077.65</v>
      </c>
      <c r="F51" s="26">
        <f t="shared" si="3"/>
        <v>-1552422.3499999996</v>
      </c>
      <c r="G51" s="26">
        <f t="shared" si="2"/>
        <v>83.95843606303282</v>
      </c>
    </row>
    <row r="52" spans="1:7" ht="15.75">
      <c r="A52" s="11" t="s">
        <v>131</v>
      </c>
      <c r="B52" s="26" t="s">
        <v>164</v>
      </c>
      <c r="C52" s="17" t="s">
        <v>165</v>
      </c>
      <c r="D52" s="26">
        <v>152100</v>
      </c>
      <c r="E52" s="26">
        <v>128644.77</v>
      </c>
      <c r="F52" s="26">
        <f t="shared" si="3"/>
        <v>-23455.229999999996</v>
      </c>
      <c r="G52" s="26">
        <f t="shared" si="2"/>
        <v>84.57907297830374</v>
      </c>
    </row>
    <row r="53" spans="1:7" ht="15.75">
      <c r="A53" s="11" t="s">
        <v>131</v>
      </c>
      <c r="B53" s="26" t="s">
        <v>166</v>
      </c>
      <c r="C53" s="17" t="s">
        <v>167</v>
      </c>
      <c r="D53" s="26">
        <v>3470400</v>
      </c>
      <c r="E53" s="26">
        <v>3295974.75</v>
      </c>
      <c r="F53" s="26">
        <f t="shared" si="3"/>
        <v>-174425.25</v>
      </c>
      <c r="G53" s="26">
        <f t="shared" si="2"/>
        <v>94.97391511065007</v>
      </c>
    </row>
    <row r="54" spans="1:7" ht="78.75">
      <c r="A54" s="11" t="s">
        <v>131</v>
      </c>
      <c r="B54" s="26" t="s">
        <v>168</v>
      </c>
      <c r="C54" s="21" t="s">
        <v>169</v>
      </c>
      <c r="D54" s="26">
        <v>6055000</v>
      </c>
      <c r="E54" s="26">
        <v>4700458.13</v>
      </c>
      <c r="F54" s="26">
        <f t="shared" si="3"/>
        <v>-1354541.87</v>
      </c>
      <c r="G54" s="26">
        <f t="shared" si="2"/>
        <v>77.62936630883567</v>
      </c>
    </row>
    <row r="55" spans="1:7" ht="15.75">
      <c r="A55" s="11"/>
      <c r="B55" s="30">
        <v>20000000</v>
      </c>
      <c r="C55" s="31" t="s">
        <v>220</v>
      </c>
      <c r="D55" s="37">
        <f>D56+D60+D70</f>
        <v>1155995</v>
      </c>
      <c r="E55" s="37">
        <f>E56+E60+E70</f>
        <v>513732.16000000003</v>
      </c>
      <c r="F55" s="37">
        <f t="shared" si="3"/>
        <v>-642262.84</v>
      </c>
      <c r="G55" s="37">
        <f t="shared" si="2"/>
        <v>44.44069048741561</v>
      </c>
    </row>
    <row r="56" spans="1:7" ht="31.5">
      <c r="A56" s="11"/>
      <c r="B56" s="33">
        <v>21000000</v>
      </c>
      <c r="C56" s="36" t="s">
        <v>221</v>
      </c>
      <c r="D56" s="26">
        <f>D57</f>
        <v>50250</v>
      </c>
      <c r="E56" s="26">
        <f>E57</f>
        <v>30398.5</v>
      </c>
      <c r="F56" s="26">
        <f t="shared" si="3"/>
        <v>-19851.5</v>
      </c>
      <c r="G56" s="26">
        <f t="shared" si="2"/>
        <v>60.49452736318408</v>
      </c>
    </row>
    <row r="57" spans="1:7" ht="15.75">
      <c r="A57" s="11"/>
      <c r="B57" s="33">
        <v>21080000</v>
      </c>
      <c r="C57" s="36" t="s">
        <v>187</v>
      </c>
      <c r="D57" s="26">
        <f>D58+D59</f>
        <v>50250</v>
      </c>
      <c r="E57" s="26">
        <f>E58+E59</f>
        <v>30398.5</v>
      </c>
      <c r="F57" s="26">
        <f t="shared" si="3"/>
        <v>-19851.5</v>
      </c>
      <c r="G57" s="26">
        <f t="shared" si="2"/>
        <v>60.49452736318408</v>
      </c>
    </row>
    <row r="58" spans="1:7" ht="15.75">
      <c r="A58" s="11" t="s">
        <v>123</v>
      </c>
      <c r="B58" s="26" t="s">
        <v>170</v>
      </c>
      <c r="C58" s="17" t="s">
        <v>171</v>
      </c>
      <c r="D58" s="26">
        <v>32625</v>
      </c>
      <c r="E58" s="26">
        <v>12773.5</v>
      </c>
      <c r="F58" s="26">
        <f t="shared" si="3"/>
        <v>-19851.5</v>
      </c>
      <c r="G58" s="26">
        <f t="shared" si="2"/>
        <v>39.15249042145594</v>
      </c>
    </row>
    <row r="59" spans="1:7" ht="63">
      <c r="A59" s="11" t="s">
        <v>131</v>
      </c>
      <c r="B59" s="26" t="s">
        <v>172</v>
      </c>
      <c r="C59" s="21" t="s">
        <v>173</v>
      </c>
      <c r="D59" s="26">
        <v>17625</v>
      </c>
      <c r="E59" s="26">
        <v>17625</v>
      </c>
      <c r="F59" s="26">
        <f t="shared" si="3"/>
        <v>0</v>
      </c>
      <c r="G59" s="26">
        <f t="shared" si="2"/>
        <v>100</v>
      </c>
    </row>
    <row r="60" spans="1:7" ht="31.5">
      <c r="A60" s="11"/>
      <c r="B60" s="33">
        <v>22000000</v>
      </c>
      <c r="C60" s="36" t="s">
        <v>222</v>
      </c>
      <c r="D60" s="26">
        <f>D61+D64+D66</f>
        <v>1068245</v>
      </c>
      <c r="E60" s="26">
        <f>E61+E64+E66</f>
        <v>467162.13</v>
      </c>
      <c r="F60" s="26">
        <f t="shared" si="3"/>
        <v>-601082.87</v>
      </c>
      <c r="G60" s="26">
        <f t="shared" si="2"/>
        <v>43.73174037790956</v>
      </c>
    </row>
    <row r="61" spans="1:7" ht="15.75">
      <c r="A61" s="11"/>
      <c r="B61" s="33">
        <v>22010000</v>
      </c>
      <c r="C61" s="36" t="s">
        <v>223</v>
      </c>
      <c r="D61" s="26">
        <f>D62+D63</f>
        <v>932400</v>
      </c>
      <c r="E61" s="26">
        <f>E62+E63</f>
        <v>329889.8</v>
      </c>
      <c r="F61" s="26">
        <f t="shared" si="3"/>
        <v>-602510.2</v>
      </c>
      <c r="G61" s="26">
        <f t="shared" si="2"/>
        <v>35.38071643071643</v>
      </c>
    </row>
    <row r="62" spans="1:7" ht="31.5">
      <c r="A62" s="11" t="s">
        <v>131</v>
      </c>
      <c r="B62" s="26" t="s">
        <v>174</v>
      </c>
      <c r="C62" s="21" t="s">
        <v>175</v>
      </c>
      <c r="D62" s="26">
        <v>286650</v>
      </c>
      <c r="E62" s="26">
        <v>63425.74</v>
      </c>
      <c r="F62" s="26">
        <f t="shared" si="3"/>
        <v>-223224.26</v>
      </c>
      <c r="G62" s="26">
        <f t="shared" si="2"/>
        <v>22.126544566544563</v>
      </c>
    </row>
    <row r="63" spans="1:7" ht="40.5" customHeight="1">
      <c r="A63" s="11" t="s">
        <v>131</v>
      </c>
      <c r="B63" s="26" t="s">
        <v>176</v>
      </c>
      <c r="C63" s="21" t="s">
        <v>177</v>
      </c>
      <c r="D63" s="26">
        <v>645750</v>
      </c>
      <c r="E63" s="26">
        <v>266464.06</v>
      </c>
      <c r="F63" s="26">
        <f t="shared" si="3"/>
        <v>-379285.94</v>
      </c>
      <c r="G63" s="26">
        <f t="shared" si="2"/>
        <v>41.26427564847077</v>
      </c>
    </row>
    <row r="64" spans="1:7" ht="49.5" customHeight="1">
      <c r="A64" s="11"/>
      <c r="B64" s="38">
        <v>22080000</v>
      </c>
      <c r="C64" s="39" t="s">
        <v>224</v>
      </c>
      <c r="D64" s="40">
        <f>D65</f>
        <v>109500</v>
      </c>
      <c r="E64" s="40">
        <f>E65</f>
        <v>124258.06</v>
      </c>
      <c r="F64" s="26">
        <f t="shared" si="3"/>
        <v>14758.059999999998</v>
      </c>
      <c r="G64" s="26">
        <f t="shared" si="2"/>
        <v>113.47768036529679</v>
      </c>
    </row>
    <row r="65" spans="1:7" ht="52.5" customHeight="1">
      <c r="A65" s="11" t="s">
        <v>123</v>
      </c>
      <c r="B65" s="26" t="s">
        <v>178</v>
      </c>
      <c r="C65" s="21" t="s">
        <v>179</v>
      </c>
      <c r="D65" s="26">
        <v>109500</v>
      </c>
      <c r="E65" s="26">
        <v>124258.06</v>
      </c>
      <c r="F65" s="26">
        <f t="shared" si="3"/>
        <v>14758.059999999998</v>
      </c>
      <c r="G65" s="26">
        <f t="shared" si="2"/>
        <v>113.47768036529679</v>
      </c>
    </row>
    <row r="66" spans="1:7" ht="22.5" customHeight="1">
      <c r="A66" s="11"/>
      <c r="B66" s="34">
        <v>22090000</v>
      </c>
      <c r="C66" s="34" t="s">
        <v>225</v>
      </c>
      <c r="D66" s="26">
        <f>D67+D68+D69</f>
        <v>26345</v>
      </c>
      <c r="E66" s="26">
        <f>E67+E68+E69</f>
        <v>13014.27</v>
      </c>
      <c r="F66" s="26">
        <f t="shared" si="3"/>
        <v>-13330.73</v>
      </c>
      <c r="G66" s="26">
        <f t="shared" si="2"/>
        <v>49.39939267413172</v>
      </c>
    </row>
    <row r="67" spans="1:7" ht="63">
      <c r="A67" s="11" t="s">
        <v>114</v>
      </c>
      <c r="B67" s="26" t="s">
        <v>180</v>
      </c>
      <c r="C67" s="21" t="s">
        <v>181</v>
      </c>
      <c r="D67" s="26">
        <v>21600</v>
      </c>
      <c r="E67" s="26">
        <v>12351.27</v>
      </c>
      <c r="F67" s="26">
        <f t="shared" si="3"/>
        <v>-9248.73</v>
      </c>
      <c r="G67" s="26">
        <f t="shared" si="2"/>
        <v>57.181805555555556</v>
      </c>
    </row>
    <row r="68" spans="1:7" ht="30" customHeight="1">
      <c r="A68" s="11" t="s">
        <v>131</v>
      </c>
      <c r="B68" s="26" t="s">
        <v>182</v>
      </c>
      <c r="C68" s="21" t="s">
        <v>183</v>
      </c>
      <c r="D68" s="26">
        <v>85</v>
      </c>
      <c r="E68" s="26">
        <v>85</v>
      </c>
      <c r="F68" s="26">
        <f t="shared" si="3"/>
        <v>0</v>
      </c>
      <c r="G68" s="26">
        <f t="shared" si="2"/>
        <v>100</v>
      </c>
    </row>
    <row r="69" spans="1:7" ht="47.25">
      <c r="A69" s="11" t="s">
        <v>114</v>
      </c>
      <c r="B69" s="26" t="s">
        <v>184</v>
      </c>
      <c r="C69" s="21" t="s">
        <v>185</v>
      </c>
      <c r="D69" s="26">
        <v>4660</v>
      </c>
      <c r="E69" s="26">
        <v>578</v>
      </c>
      <c r="F69" s="26">
        <f t="shared" si="3"/>
        <v>-4082</v>
      </c>
      <c r="G69" s="26">
        <f t="shared" si="2"/>
        <v>12.40343347639485</v>
      </c>
    </row>
    <row r="70" spans="1:7" ht="15.75">
      <c r="A70" s="11"/>
      <c r="B70" s="34">
        <v>24000000</v>
      </c>
      <c r="C70" s="34" t="s">
        <v>226</v>
      </c>
      <c r="D70" s="26">
        <f>D71</f>
        <v>37500</v>
      </c>
      <c r="E70" s="26">
        <f>E71</f>
        <v>16171.53</v>
      </c>
      <c r="F70" s="26">
        <f t="shared" si="3"/>
        <v>-21328.47</v>
      </c>
      <c r="G70" s="26">
        <f t="shared" si="2"/>
        <v>43.124080000000006</v>
      </c>
    </row>
    <row r="71" spans="1:7" ht="15.75">
      <c r="A71" s="11"/>
      <c r="B71" s="34">
        <v>24060000</v>
      </c>
      <c r="C71" s="34" t="s">
        <v>187</v>
      </c>
      <c r="D71" s="26">
        <f>D72</f>
        <v>37500</v>
      </c>
      <c r="E71" s="26">
        <f>E72</f>
        <v>16171.53</v>
      </c>
      <c r="F71" s="26">
        <f t="shared" si="3"/>
        <v>-21328.47</v>
      </c>
      <c r="G71" s="26">
        <f t="shared" si="2"/>
        <v>43.124080000000006</v>
      </c>
    </row>
    <row r="72" spans="1:7" ht="15.75">
      <c r="A72" s="11" t="s">
        <v>123</v>
      </c>
      <c r="B72" s="26" t="s">
        <v>186</v>
      </c>
      <c r="C72" s="17" t="s">
        <v>187</v>
      </c>
      <c r="D72" s="26">
        <v>37500</v>
      </c>
      <c r="E72" s="26">
        <v>16171.53</v>
      </c>
      <c r="F72" s="26">
        <f t="shared" si="3"/>
        <v>-21328.47</v>
      </c>
      <c r="G72" s="26">
        <f t="shared" si="2"/>
        <v>43.124080000000006</v>
      </c>
    </row>
    <row r="73" spans="1:7" ht="15.75">
      <c r="A73" s="11"/>
      <c r="B73" s="30">
        <v>40000000</v>
      </c>
      <c r="C73" s="30" t="s">
        <v>227</v>
      </c>
      <c r="D73" s="37">
        <f>D74</f>
        <v>42172966</v>
      </c>
      <c r="E73" s="37">
        <f>E74</f>
        <v>41926920</v>
      </c>
      <c r="F73" s="37">
        <f t="shared" si="3"/>
        <v>-246046</v>
      </c>
      <c r="G73" s="37">
        <f t="shared" si="2"/>
        <v>99.41657885765018</v>
      </c>
    </row>
    <row r="74" spans="1:7" ht="15.75">
      <c r="A74" s="11"/>
      <c r="B74" s="33">
        <v>41000000</v>
      </c>
      <c r="C74" s="33" t="s">
        <v>228</v>
      </c>
      <c r="D74" s="26">
        <f>D75+D77+D79+D83</f>
        <v>42172966</v>
      </c>
      <c r="E74" s="26">
        <f>E75+E77+E79+E83</f>
        <v>41926920</v>
      </c>
      <c r="F74" s="26">
        <f t="shared" si="3"/>
        <v>-246046</v>
      </c>
      <c r="G74" s="26">
        <f t="shared" si="2"/>
        <v>99.41657885765018</v>
      </c>
    </row>
    <row r="75" spans="1:7" ht="31.5">
      <c r="A75" s="11"/>
      <c r="B75" s="33">
        <v>41020000</v>
      </c>
      <c r="C75" s="33" t="s">
        <v>229</v>
      </c>
      <c r="D75" s="26">
        <f>D76</f>
        <v>4768200</v>
      </c>
      <c r="E75" s="26">
        <f>E76</f>
        <v>4768200</v>
      </c>
      <c r="F75" s="26">
        <f t="shared" si="3"/>
        <v>0</v>
      </c>
      <c r="G75" s="26">
        <f t="shared" si="2"/>
        <v>100</v>
      </c>
    </row>
    <row r="76" spans="1:7" ht="15.75">
      <c r="A76" s="11" t="s">
        <v>131</v>
      </c>
      <c r="B76" s="26" t="s">
        <v>188</v>
      </c>
      <c r="C76" s="17" t="s">
        <v>189</v>
      </c>
      <c r="D76" s="26">
        <v>4768200</v>
      </c>
      <c r="E76" s="26">
        <v>4768200</v>
      </c>
      <c r="F76" s="26">
        <f t="shared" si="3"/>
        <v>0</v>
      </c>
      <c r="G76" s="26">
        <f t="shared" si="2"/>
        <v>100</v>
      </c>
    </row>
    <row r="77" spans="1:7" ht="31.5">
      <c r="A77" s="11"/>
      <c r="B77" s="34">
        <v>41030000</v>
      </c>
      <c r="C77" s="34" t="s">
        <v>230</v>
      </c>
      <c r="D77" s="26">
        <f>D78</f>
        <v>32697500</v>
      </c>
      <c r="E77" s="26">
        <f>E78</f>
        <v>32697500</v>
      </c>
      <c r="F77" s="26">
        <f t="shared" si="3"/>
        <v>0</v>
      </c>
      <c r="G77" s="26">
        <f t="shared" si="2"/>
        <v>100</v>
      </c>
    </row>
    <row r="78" spans="1:7" ht="31.5">
      <c r="A78" s="11" t="s">
        <v>131</v>
      </c>
      <c r="B78" s="26" t="s">
        <v>190</v>
      </c>
      <c r="C78" s="21" t="s">
        <v>191</v>
      </c>
      <c r="D78" s="26">
        <v>32697500</v>
      </c>
      <c r="E78" s="26">
        <v>32697500</v>
      </c>
      <c r="F78" s="26">
        <f t="shared" si="3"/>
        <v>0</v>
      </c>
      <c r="G78" s="26">
        <f t="shared" si="2"/>
        <v>100</v>
      </c>
    </row>
    <row r="79" spans="1:7" ht="31.5">
      <c r="A79" s="11"/>
      <c r="B79" s="34">
        <v>41040000</v>
      </c>
      <c r="C79" s="41" t="s">
        <v>231</v>
      </c>
      <c r="D79" s="26">
        <f>D80+D82+D81</f>
        <v>4444098</v>
      </c>
      <c r="E79" s="26">
        <f>E80+E82+E81</f>
        <v>4444098</v>
      </c>
      <c r="F79" s="26">
        <f t="shared" si="3"/>
        <v>0</v>
      </c>
      <c r="G79" s="26">
        <f t="shared" si="2"/>
        <v>100</v>
      </c>
    </row>
    <row r="80" spans="1:7" ht="78.75">
      <c r="A80" s="11" t="s">
        <v>131</v>
      </c>
      <c r="B80" s="26" t="s">
        <v>192</v>
      </c>
      <c r="C80" s="21" t="s">
        <v>193</v>
      </c>
      <c r="D80" s="26">
        <v>676800</v>
      </c>
      <c r="E80" s="26">
        <v>676800</v>
      </c>
      <c r="F80" s="26">
        <f t="shared" si="3"/>
        <v>0</v>
      </c>
      <c r="G80" s="26">
        <f t="shared" si="2"/>
        <v>100</v>
      </c>
    </row>
    <row r="81" spans="1:7" ht="15.75">
      <c r="A81" s="11"/>
      <c r="B81" s="73">
        <v>41040400</v>
      </c>
      <c r="C81" s="76" t="s">
        <v>269</v>
      </c>
      <c r="D81" s="26">
        <v>630698</v>
      </c>
      <c r="E81" s="26">
        <v>630698</v>
      </c>
      <c r="F81" s="26">
        <f t="shared" si="3"/>
        <v>0</v>
      </c>
      <c r="G81" s="26">
        <f t="shared" si="2"/>
        <v>100</v>
      </c>
    </row>
    <row r="82" spans="1:7" ht="126">
      <c r="A82" s="11" t="s">
        <v>131</v>
      </c>
      <c r="B82" s="26" t="s">
        <v>194</v>
      </c>
      <c r="C82" s="21" t="s">
        <v>198</v>
      </c>
      <c r="D82" s="26">
        <v>3136600</v>
      </c>
      <c r="E82" s="26">
        <v>3136600</v>
      </c>
      <c r="F82" s="26">
        <f t="shared" si="3"/>
        <v>0</v>
      </c>
      <c r="G82" s="26">
        <f t="shared" si="2"/>
        <v>100</v>
      </c>
    </row>
    <row r="83" spans="1:7" ht="31.5">
      <c r="A83" s="11"/>
      <c r="B83" s="33">
        <v>41050000</v>
      </c>
      <c r="C83" s="33" t="s">
        <v>232</v>
      </c>
      <c r="D83" s="26">
        <f>D84+D85</f>
        <v>263168</v>
      </c>
      <c r="E83" s="26">
        <f>E84+E85</f>
        <v>17122</v>
      </c>
      <c r="F83" s="26">
        <f t="shared" si="3"/>
        <v>-246046</v>
      </c>
      <c r="G83" s="26">
        <f t="shared" si="2"/>
        <v>6.50611016536965</v>
      </c>
    </row>
    <row r="84" spans="1:7" ht="65.25" customHeight="1">
      <c r="A84" s="11"/>
      <c r="B84" s="74">
        <v>41051200</v>
      </c>
      <c r="C84" s="75" t="s">
        <v>270</v>
      </c>
      <c r="D84" s="26">
        <v>17122</v>
      </c>
      <c r="E84" s="26">
        <v>17122</v>
      </c>
      <c r="F84" s="26">
        <f t="shared" si="3"/>
        <v>0</v>
      </c>
      <c r="G84" s="26">
        <f t="shared" si="2"/>
        <v>100</v>
      </c>
    </row>
    <row r="85" spans="1:7" ht="15.75">
      <c r="A85" s="11" t="s">
        <v>131</v>
      </c>
      <c r="B85" s="26" t="s">
        <v>195</v>
      </c>
      <c r="C85" s="17" t="s">
        <v>95</v>
      </c>
      <c r="D85" s="26">
        <v>246046</v>
      </c>
      <c r="E85" s="26"/>
      <c r="F85" s="26">
        <f t="shared" si="3"/>
        <v>-246046</v>
      </c>
      <c r="G85" s="26">
        <f t="shared" si="2"/>
        <v>0</v>
      </c>
    </row>
    <row r="86" spans="1:7" ht="15.75">
      <c r="A86" s="11" t="s">
        <v>131</v>
      </c>
      <c r="B86" s="26" t="s">
        <v>196</v>
      </c>
      <c r="C86" s="22" t="s">
        <v>233</v>
      </c>
      <c r="D86" s="62">
        <f>D13+D55</f>
        <v>58615730</v>
      </c>
      <c r="E86" s="62">
        <f>E13+E55</f>
        <v>46906366.67999999</v>
      </c>
      <c r="F86" s="62">
        <f t="shared" si="3"/>
        <v>-11709363.320000008</v>
      </c>
      <c r="G86" s="62">
        <f t="shared" si="2"/>
        <v>80.02351361997879</v>
      </c>
    </row>
    <row r="87" spans="1:7" ht="15.75">
      <c r="A87" s="11" t="s">
        <v>131</v>
      </c>
      <c r="B87" s="26" t="s">
        <v>196</v>
      </c>
      <c r="C87" s="23" t="s">
        <v>202</v>
      </c>
      <c r="D87" s="62">
        <f>D73+D86</f>
        <v>100788696</v>
      </c>
      <c r="E87" s="62">
        <f>E73+E86</f>
        <v>88833286.67999999</v>
      </c>
      <c r="F87" s="62">
        <f t="shared" si="3"/>
        <v>-11955409.320000008</v>
      </c>
      <c r="G87" s="62">
        <f t="shared" si="2"/>
        <v>88.13814465860338</v>
      </c>
    </row>
    <row r="88" spans="1:7" ht="15.75">
      <c r="A88" s="51"/>
      <c r="B88" s="105" t="s">
        <v>246</v>
      </c>
      <c r="C88" s="106"/>
      <c r="D88" s="107"/>
      <c r="E88" s="107"/>
      <c r="F88" s="107"/>
      <c r="G88" s="108"/>
    </row>
    <row r="89" spans="1:7" ht="15.75">
      <c r="A89" s="51"/>
      <c r="B89" s="32">
        <v>10000000</v>
      </c>
      <c r="C89" s="32" t="s">
        <v>206</v>
      </c>
      <c r="D89" s="55">
        <f>D90</f>
        <v>16500</v>
      </c>
      <c r="E89" s="55">
        <f>E90</f>
        <v>16042.89</v>
      </c>
      <c r="F89" s="55">
        <f>E89-D89</f>
        <v>-457.1100000000006</v>
      </c>
      <c r="G89" s="55">
        <f>E89/D90*100</f>
        <v>97.22963636363636</v>
      </c>
    </row>
    <row r="90" spans="1:7" ht="15.75">
      <c r="A90" s="51"/>
      <c r="B90" s="52">
        <v>19010000</v>
      </c>
      <c r="C90" s="52" t="s">
        <v>247</v>
      </c>
      <c r="D90" s="54">
        <f>D91+D92</f>
        <v>16500</v>
      </c>
      <c r="E90" s="54">
        <f>E91+E92</f>
        <v>16042.89</v>
      </c>
      <c r="F90" s="54">
        <f>E90-D90</f>
        <v>-457.1100000000006</v>
      </c>
      <c r="G90" s="54">
        <f>E90/D90*100</f>
        <v>97.22963636363636</v>
      </c>
    </row>
    <row r="91" spans="2:7" ht="78.75">
      <c r="B91" s="26" t="s">
        <v>234</v>
      </c>
      <c r="C91" s="21" t="s">
        <v>235</v>
      </c>
      <c r="D91" s="25">
        <v>7050</v>
      </c>
      <c r="E91" s="25">
        <v>5989.43</v>
      </c>
      <c r="F91" s="54">
        <f>E91-D91</f>
        <v>-1060.5699999999997</v>
      </c>
      <c r="G91" s="54">
        <f aca="true" t="shared" si="4" ref="G91:G103">E91/D91*100</f>
        <v>84.95645390070922</v>
      </c>
    </row>
    <row r="92" spans="2:7" ht="63">
      <c r="B92" s="26" t="s">
        <v>236</v>
      </c>
      <c r="C92" s="21" t="s">
        <v>237</v>
      </c>
      <c r="D92" s="26">
        <v>9450</v>
      </c>
      <c r="E92" s="26">
        <v>10053.46</v>
      </c>
      <c r="F92" s="54">
        <f>E92-D92</f>
        <v>603.4599999999991</v>
      </c>
      <c r="G92" s="54">
        <f t="shared" si="4"/>
        <v>106.3858201058201</v>
      </c>
    </row>
    <row r="93" spans="2:7" ht="15.75">
      <c r="B93" s="38">
        <v>20000000</v>
      </c>
      <c r="C93" s="38" t="s">
        <v>220</v>
      </c>
      <c r="D93" s="26">
        <f>D94</f>
        <v>1032959.3400000001</v>
      </c>
      <c r="E93" s="26">
        <f>E94</f>
        <v>1032959.3400000001</v>
      </c>
      <c r="F93" s="54"/>
      <c r="G93" s="54">
        <f t="shared" si="4"/>
        <v>100</v>
      </c>
    </row>
    <row r="94" spans="2:7" ht="15.75">
      <c r="B94" s="42">
        <v>25000000</v>
      </c>
      <c r="C94" s="42" t="s">
        <v>248</v>
      </c>
      <c r="D94" s="26">
        <f>D95+D98</f>
        <v>1032959.3400000001</v>
      </c>
      <c r="E94" s="26">
        <f>E95+E98</f>
        <v>1032959.3400000001</v>
      </c>
      <c r="F94" s="54"/>
      <c r="G94" s="54">
        <f t="shared" si="4"/>
        <v>100</v>
      </c>
    </row>
    <row r="95" spans="2:7" ht="47.25">
      <c r="B95" s="53">
        <v>25010000</v>
      </c>
      <c r="C95" s="53" t="s">
        <v>249</v>
      </c>
      <c r="D95" s="26">
        <f>D96+D97</f>
        <v>334242.17</v>
      </c>
      <c r="E95" s="26">
        <f>E96+E97</f>
        <v>334242.17</v>
      </c>
      <c r="F95" s="54"/>
      <c r="G95" s="54">
        <f t="shared" si="4"/>
        <v>100</v>
      </c>
    </row>
    <row r="96" spans="2:7" ht="31.5">
      <c r="B96" s="26" t="s">
        <v>238</v>
      </c>
      <c r="C96" s="21" t="s">
        <v>239</v>
      </c>
      <c r="D96" s="26">
        <v>271497.07</v>
      </c>
      <c r="E96" s="26">
        <v>271497.07</v>
      </c>
      <c r="F96" s="54"/>
      <c r="G96" s="54">
        <f t="shared" si="4"/>
        <v>100</v>
      </c>
    </row>
    <row r="97" spans="2:7" ht="31.5">
      <c r="B97" s="26" t="s">
        <v>240</v>
      </c>
      <c r="C97" s="21" t="s">
        <v>241</v>
      </c>
      <c r="D97" s="26">
        <v>62745.1</v>
      </c>
      <c r="E97" s="26">
        <v>62745.1</v>
      </c>
      <c r="F97" s="54"/>
      <c r="G97" s="54">
        <f t="shared" si="4"/>
        <v>100</v>
      </c>
    </row>
    <row r="98" spans="2:7" ht="31.5">
      <c r="B98" s="53">
        <v>25020000</v>
      </c>
      <c r="C98" s="53" t="s">
        <v>250</v>
      </c>
      <c r="D98" s="26">
        <v>698717.17</v>
      </c>
      <c r="E98" s="26">
        <f>E99+E100</f>
        <v>698717.17</v>
      </c>
      <c r="F98" s="54"/>
      <c r="G98" s="54">
        <f t="shared" si="4"/>
        <v>100</v>
      </c>
    </row>
    <row r="99" spans="2:7" ht="15.75">
      <c r="B99" s="26" t="s">
        <v>242</v>
      </c>
      <c r="C99" s="17" t="s">
        <v>243</v>
      </c>
      <c r="D99" s="26">
        <v>634532.77</v>
      </c>
      <c r="E99" s="26">
        <v>634532.77</v>
      </c>
      <c r="F99" s="54"/>
      <c r="G99" s="54">
        <f t="shared" si="4"/>
        <v>100</v>
      </c>
    </row>
    <row r="100" spans="2:7" ht="141.75">
      <c r="B100" s="26" t="s">
        <v>244</v>
      </c>
      <c r="C100" s="21" t="s">
        <v>245</v>
      </c>
      <c r="D100" s="26">
        <v>64184.4</v>
      </c>
      <c r="E100" s="26">
        <v>64184.4</v>
      </c>
      <c r="F100" s="54"/>
      <c r="G100" s="54">
        <f t="shared" si="4"/>
        <v>100</v>
      </c>
    </row>
    <row r="101" spans="2:7" ht="15.75">
      <c r="B101" s="26" t="s">
        <v>196</v>
      </c>
      <c r="C101" s="22" t="s">
        <v>251</v>
      </c>
      <c r="D101" s="62">
        <f>D89+D93</f>
        <v>1049459.34</v>
      </c>
      <c r="E101" s="62">
        <f>E89+E93</f>
        <v>1049002.23</v>
      </c>
      <c r="F101" s="61">
        <f>E101-D101</f>
        <v>-457.11000000010245</v>
      </c>
      <c r="G101" s="61">
        <f t="shared" si="4"/>
        <v>99.9564432863116</v>
      </c>
    </row>
    <row r="102" spans="2:7" ht="15.75">
      <c r="B102" s="57" t="s">
        <v>196</v>
      </c>
      <c r="C102" s="58" t="s">
        <v>252</v>
      </c>
      <c r="D102" s="63">
        <v>933250.59</v>
      </c>
      <c r="E102" s="63">
        <v>1049002.23</v>
      </c>
      <c r="F102" s="60">
        <f>E102-D102</f>
        <v>115751.64000000001</v>
      </c>
      <c r="G102" s="61">
        <f t="shared" si="4"/>
        <v>112.4030610042261</v>
      </c>
    </row>
    <row r="103" spans="2:7" ht="32.25" customHeight="1">
      <c r="B103" s="100" t="s">
        <v>253</v>
      </c>
      <c r="C103" s="100"/>
      <c r="D103" s="59">
        <f>D87+D102</f>
        <v>101721946.59</v>
      </c>
      <c r="E103" s="59">
        <f>E87+E102</f>
        <v>89882288.91</v>
      </c>
      <c r="F103" s="61">
        <f>E103-D103</f>
        <v>-11839657.680000007</v>
      </c>
      <c r="G103" s="61">
        <f t="shared" si="4"/>
        <v>88.36076375167998</v>
      </c>
    </row>
    <row r="105" spans="3:4" ht="15.75">
      <c r="C105" s="24"/>
      <c r="D105" s="24"/>
    </row>
    <row r="106" spans="2:7" ht="15">
      <c r="B106" s="7" t="s">
        <v>110</v>
      </c>
      <c r="C106" s="8"/>
      <c r="D106" s="7"/>
      <c r="G106" s="9" t="s">
        <v>111</v>
      </c>
    </row>
    <row r="107" spans="3:4" ht="12.75">
      <c r="C107" s="56"/>
      <c r="D107" s="56"/>
    </row>
  </sheetData>
  <sheetProtection/>
  <mergeCells count="4">
    <mergeCell ref="B103:C103"/>
    <mergeCell ref="B12:G12"/>
    <mergeCell ref="B7:G7"/>
    <mergeCell ref="B88:G88"/>
  </mergeCells>
  <printOptions horizontalCentered="1"/>
  <pageMargins left="0.3937007874015748" right="0.1968503937007874" top="0.3937007874015748" bottom="0.3937007874015748" header="0.5118110236220472" footer="0.5118110236220472"/>
  <pageSetup fitToHeight="4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03"/>
  <sheetViews>
    <sheetView showZeros="0" zoomScale="145" zoomScaleNormal="145" zoomScalePageLayoutView="0" workbookViewId="0" topLeftCell="B1">
      <selection activeCell="J7" sqref="J7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29.8515625" style="0" customWidth="1"/>
    <col min="4" max="4" width="15.140625" style="0" customWidth="1"/>
    <col min="5" max="5" width="15.8515625" style="0" customWidth="1"/>
    <col min="6" max="6" width="10.7109375" style="0" customWidth="1"/>
    <col min="7" max="7" width="13.7109375" style="0" customWidth="1"/>
    <col min="8" max="9" width="8.8515625" style="0" hidden="1" customWidth="1"/>
  </cols>
  <sheetData>
    <row r="1" ht="12.75">
      <c r="E1" s="2" t="s">
        <v>256</v>
      </c>
    </row>
    <row r="2" spans="4:6" ht="12.75">
      <c r="D2" s="64"/>
      <c r="E2" s="98" t="s">
        <v>274</v>
      </c>
      <c r="F2" s="65"/>
    </row>
    <row r="3" spans="4:6" ht="12.75">
      <c r="D3" s="65"/>
      <c r="E3" s="98" t="s">
        <v>273</v>
      </c>
      <c r="F3" s="65"/>
    </row>
    <row r="4" ht="12.75">
      <c r="E4" s="98" t="s">
        <v>101</v>
      </c>
    </row>
    <row r="5" ht="12.75">
      <c r="E5" s="3" t="s">
        <v>255</v>
      </c>
    </row>
    <row r="6" ht="12.75">
      <c r="E6" s="3" t="s">
        <v>257</v>
      </c>
    </row>
    <row r="8" spans="1:8" ht="34.5" customHeight="1">
      <c r="A8" s="1"/>
      <c r="B8" s="122" t="s">
        <v>258</v>
      </c>
      <c r="C8" s="122"/>
      <c r="D8" s="122"/>
      <c r="E8" s="122"/>
      <c r="F8" s="122"/>
      <c r="G8" s="122"/>
      <c r="H8" s="1"/>
    </row>
    <row r="9" spans="1:8" ht="4.5" customHeight="1">
      <c r="A9" s="1"/>
      <c r="B9" s="123"/>
      <c r="C9" s="123"/>
      <c r="D9" s="123"/>
      <c r="E9" s="123"/>
      <c r="F9" s="123"/>
      <c r="G9" s="123"/>
      <c r="H9" s="1"/>
    </row>
    <row r="10" spans="1:8" ht="12" customHeight="1" thickBot="1">
      <c r="A10" s="1"/>
      <c r="B10" s="124"/>
      <c r="C10" s="124"/>
      <c r="D10" s="1"/>
      <c r="E10" s="1"/>
      <c r="F10" s="1"/>
      <c r="G10" s="6" t="s">
        <v>0</v>
      </c>
      <c r="H10" s="1"/>
    </row>
    <row r="11" spans="1:8" ht="13.5" customHeight="1">
      <c r="A11" s="1"/>
      <c r="B11" s="109" t="s">
        <v>1</v>
      </c>
      <c r="C11" s="111" t="s">
        <v>2</v>
      </c>
      <c r="D11" s="111" t="s">
        <v>259</v>
      </c>
      <c r="E11" s="111" t="s">
        <v>260</v>
      </c>
      <c r="F11" s="111" t="s">
        <v>99</v>
      </c>
      <c r="G11" s="116" t="s">
        <v>98</v>
      </c>
      <c r="H11" s="1"/>
    </row>
    <row r="12" spans="1:8" ht="29.25" customHeight="1" thickBot="1">
      <c r="A12" s="1"/>
      <c r="B12" s="110"/>
      <c r="C12" s="112"/>
      <c r="D12" s="112"/>
      <c r="E12" s="112"/>
      <c r="F12" s="112"/>
      <c r="G12" s="128"/>
      <c r="H12" s="1"/>
    </row>
    <row r="13" spans="1:8" ht="26.25" customHeight="1">
      <c r="A13" s="1"/>
      <c r="B13" s="129" t="s">
        <v>102</v>
      </c>
      <c r="C13" s="130"/>
      <c r="D13" s="130"/>
      <c r="E13" s="130"/>
      <c r="F13" s="130"/>
      <c r="G13" s="131"/>
      <c r="H13" s="1"/>
    </row>
    <row r="14" spans="1:8" ht="24">
      <c r="A14" s="1"/>
      <c r="B14" s="88" t="s">
        <v>3</v>
      </c>
      <c r="C14" s="88" t="s">
        <v>4</v>
      </c>
      <c r="D14" s="89">
        <v>30468503</v>
      </c>
      <c r="E14" s="89">
        <v>24112533.420000006</v>
      </c>
      <c r="F14" s="69">
        <f>E14/D14*100</f>
        <v>79.13921277983367</v>
      </c>
      <c r="G14" s="68">
        <f>E14-D14</f>
        <v>-6355969.5799999945</v>
      </c>
      <c r="H14" s="1"/>
    </row>
    <row r="15" spans="1:8" ht="12.75">
      <c r="A15" s="1"/>
      <c r="B15" s="82" t="s">
        <v>5</v>
      </c>
      <c r="C15" s="82" t="s">
        <v>6</v>
      </c>
      <c r="D15" s="97">
        <v>11438187</v>
      </c>
      <c r="E15" s="97">
        <v>10493939.56</v>
      </c>
      <c r="F15" s="70">
        <f aca="true" t="shared" si="0" ref="F15:F68">E15/D15*100</f>
        <v>91.74478053208958</v>
      </c>
      <c r="G15" s="67">
        <f>E15-D15</f>
        <v>-944247.4399999995</v>
      </c>
      <c r="H15" s="1"/>
    </row>
    <row r="16" spans="1:8" ht="45">
      <c r="A16" s="1"/>
      <c r="B16" s="84" t="s">
        <v>7</v>
      </c>
      <c r="C16" s="84" t="s">
        <v>8</v>
      </c>
      <c r="D16" s="77">
        <v>11438187</v>
      </c>
      <c r="E16" s="77">
        <v>10493939.56</v>
      </c>
      <c r="F16" s="78">
        <f t="shared" si="0"/>
        <v>91.74478053208958</v>
      </c>
      <c r="G16" s="66">
        <f aca="true" t="shared" si="1" ref="G16:G68">E16-D16</f>
        <v>-944247.4399999995</v>
      </c>
      <c r="H16" s="1"/>
    </row>
    <row r="17" spans="1:8" ht="12.75">
      <c r="A17" s="1"/>
      <c r="B17" s="82" t="s">
        <v>9</v>
      </c>
      <c r="C17" s="82" t="s">
        <v>10</v>
      </c>
      <c r="D17" s="97">
        <v>3245671</v>
      </c>
      <c r="E17" s="97">
        <v>2356038.55</v>
      </c>
      <c r="F17" s="70">
        <f t="shared" si="0"/>
        <v>72.59018397120349</v>
      </c>
      <c r="G17" s="67">
        <f t="shared" si="1"/>
        <v>-889632.4500000002</v>
      </c>
      <c r="H17" s="1"/>
    </row>
    <row r="18" spans="1:8" ht="18">
      <c r="A18" s="1"/>
      <c r="B18" s="84" t="s">
        <v>11</v>
      </c>
      <c r="C18" s="84" t="s">
        <v>12</v>
      </c>
      <c r="D18" s="77">
        <v>1917128</v>
      </c>
      <c r="E18" s="77">
        <v>1852193.05</v>
      </c>
      <c r="F18" s="78">
        <f t="shared" si="0"/>
        <v>96.61290482429969</v>
      </c>
      <c r="G18" s="66">
        <f t="shared" si="1"/>
        <v>-64934.94999999995</v>
      </c>
      <c r="H18" s="1"/>
    </row>
    <row r="19" spans="1:8" ht="27">
      <c r="A19" s="1"/>
      <c r="B19" s="84" t="s">
        <v>13</v>
      </c>
      <c r="C19" s="84" t="s">
        <v>14</v>
      </c>
      <c r="D19" s="77">
        <v>1328543</v>
      </c>
      <c r="E19" s="77">
        <v>503845.5</v>
      </c>
      <c r="F19" s="78">
        <f t="shared" si="0"/>
        <v>37.92466634501104</v>
      </c>
      <c r="G19" s="66">
        <f t="shared" si="1"/>
        <v>-824697.5</v>
      </c>
      <c r="H19" s="1"/>
    </row>
    <row r="20" spans="1:8" ht="18">
      <c r="A20" s="1"/>
      <c r="B20" s="82" t="s">
        <v>15</v>
      </c>
      <c r="C20" s="82" t="s">
        <v>16</v>
      </c>
      <c r="D20" s="97">
        <v>5060856</v>
      </c>
      <c r="E20" s="97">
        <v>3488903.81</v>
      </c>
      <c r="F20" s="70">
        <f t="shared" si="0"/>
        <v>68.93900577293644</v>
      </c>
      <c r="G20" s="67">
        <f t="shared" si="1"/>
        <v>-1571952.19</v>
      </c>
      <c r="H20" s="1"/>
    </row>
    <row r="21" spans="1:8" ht="18">
      <c r="A21" s="1"/>
      <c r="B21" s="84" t="s">
        <v>17</v>
      </c>
      <c r="C21" s="84" t="s">
        <v>18</v>
      </c>
      <c r="D21" s="77">
        <v>12000</v>
      </c>
      <c r="E21" s="77">
        <v>5372.72</v>
      </c>
      <c r="F21" s="78">
        <f t="shared" si="0"/>
        <v>44.772666666666666</v>
      </c>
      <c r="G21" s="66">
        <f t="shared" si="1"/>
        <v>-6627.28</v>
      </c>
      <c r="H21" s="1"/>
    </row>
    <row r="22" spans="1:8" ht="27">
      <c r="A22" s="1"/>
      <c r="B22" s="84" t="s">
        <v>19</v>
      </c>
      <c r="C22" s="84" t="s">
        <v>20</v>
      </c>
      <c r="D22" s="77">
        <v>368000</v>
      </c>
      <c r="E22" s="77">
        <v>248039.72</v>
      </c>
      <c r="F22" s="78">
        <f t="shared" si="0"/>
        <v>67.40209782608696</v>
      </c>
      <c r="G22" s="66">
        <f t="shared" si="1"/>
        <v>-119960.28</v>
      </c>
      <c r="H22" s="1"/>
    </row>
    <row r="23" spans="1:8" ht="36">
      <c r="A23" s="1"/>
      <c r="B23" s="84" t="s">
        <v>21</v>
      </c>
      <c r="C23" s="84" t="s">
        <v>22</v>
      </c>
      <c r="D23" s="77">
        <v>3690144</v>
      </c>
      <c r="E23" s="77">
        <v>3038131.9</v>
      </c>
      <c r="F23" s="78">
        <f t="shared" si="0"/>
        <v>82.33098491549381</v>
      </c>
      <c r="G23" s="66">
        <f t="shared" si="1"/>
        <v>-652012.1000000001</v>
      </c>
      <c r="H23" s="1"/>
    </row>
    <row r="24" spans="1:8" ht="63">
      <c r="A24" s="1"/>
      <c r="B24" s="84" t="s">
        <v>23</v>
      </c>
      <c r="C24" s="84" t="s">
        <v>24</v>
      </c>
      <c r="D24" s="77">
        <v>249750</v>
      </c>
      <c r="E24" s="77">
        <v>97318.46</v>
      </c>
      <c r="F24" s="78">
        <f t="shared" si="0"/>
        <v>38.96635035035035</v>
      </c>
      <c r="G24" s="66">
        <f t="shared" si="1"/>
        <v>-152431.53999999998</v>
      </c>
      <c r="H24" s="1"/>
    </row>
    <row r="25" spans="1:8" ht="18">
      <c r="A25" s="1"/>
      <c r="B25" s="84" t="s">
        <v>25</v>
      </c>
      <c r="C25" s="84" t="s">
        <v>26</v>
      </c>
      <c r="D25" s="77">
        <v>94916</v>
      </c>
      <c r="E25" s="77">
        <v>48041.01</v>
      </c>
      <c r="F25" s="78">
        <f t="shared" si="0"/>
        <v>50.61423785241688</v>
      </c>
      <c r="G25" s="66">
        <f t="shared" si="1"/>
        <v>-46874.99</v>
      </c>
      <c r="H25" s="1"/>
    </row>
    <row r="26" spans="1:8" ht="18">
      <c r="A26" s="1"/>
      <c r="B26" s="84" t="s">
        <v>27</v>
      </c>
      <c r="C26" s="84" t="s">
        <v>28</v>
      </c>
      <c r="D26" s="77">
        <v>646046</v>
      </c>
      <c r="E26" s="77">
        <v>52000</v>
      </c>
      <c r="F26" s="78">
        <f t="shared" si="0"/>
        <v>8.048962457781645</v>
      </c>
      <c r="G26" s="66">
        <f t="shared" si="1"/>
        <v>-594046</v>
      </c>
      <c r="H26" s="1"/>
    </row>
    <row r="27" spans="1:8" ht="12.75">
      <c r="A27" s="1"/>
      <c r="B27" s="82" t="s">
        <v>29</v>
      </c>
      <c r="C27" s="82" t="s">
        <v>30</v>
      </c>
      <c r="D27" s="97">
        <v>9970643</v>
      </c>
      <c r="E27" s="97">
        <v>7488062.95</v>
      </c>
      <c r="F27" s="70">
        <f t="shared" si="0"/>
        <v>75.10110381045637</v>
      </c>
      <c r="G27" s="67">
        <f t="shared" si="1"/>
        <v>-2482580.05</v>
      </c>
      <c r="H27" s="1"/>
    </row>
    <row r="28" spans="1:8" ht="18">
      <c r="A28" s="1"/>
      <c r="B28" s="84" t="s">
        <v>31</v>
      </c>
      <c r="C28" s="84" t="s">
        <v>32</v>
      </c>
      <c r="D28" s="77">
        <v>105500</v>
      </c>
      <c r="E28" s="77">
        <v>10875</v>
      </c>
      <c r="F28" s="78">
        <f t="shared" si="0"/>
        <v>10.308056872037914</v>
      </c>
      <c r="G28" s="66">
        <f t="shared" si="1"/>
        <v>-94625</v>
      </c>
      <c r="H28" s="1"/>
    </row>
    <row r="29" spans="1:8" ht="36">
      <c r="A29" s="1"/>
      <c r="B29" s="84" t="s">
        <v>33</v>
      </c>
      <c r="C29" s="84" t="s">
        <v>34</v>
      </c>
      <c r="D29" s="77">
        <v>841958</v>
      </c>
      <c r="E29" s="77">
        <v>525221.39</v>
      </c>
      <c r="F29" s="78">
        <f t="shared" si="0"/>
        <v>62.3809489309443</v>
      </c>
      <c r="G29" s="66">
        <f t="shared" si="1"/>
        <v>-316736.61</v>
      </c>
      <c r="H29" s="1"/>
    </row>
    <row r="30" spans="1:8" ht="18">
      <c r="A30" s="1"/>
      <c r="B30" s="84" t="s">
        <v>35</v>
      </c>
      <c r="C30" s="84" t="s">
        <v>36</v>
      </c>
      <c r="D30" s="77">
        <v>9023185</v>
      </c>
      <c r="E30" s="77">
        <v>6951966.56</v>
      </c>
      <c r="F30" s="78">
        <f t="shared" si="0"/>
        <v>77.045594875867</v>
      </c>
      <c r="G30" s="66">
        <f t="shared" si="1"/>
        <v>-2071218.4400000004</v>
      </c>
      <c r="H30" s="1"/>
    </row>
    <row r="31" spans="1:8" ht="12.75">
      <c r="A31" s="1"/>
      <c r="B31" s="82" t="s">
        <v>37</v>
      </c>
      <c r="C31" s="82" t="s">
        <v>38</v>
      </c>
      <c r="D31" s="97">
        <v>553146</v>
      </c>
      <c r="E31" s="97">
        <v>235863.55</v>
      </c>
      <c r="F31" s="70">
        <f t="shared" si="0"/>
        <v>42.64037885115322</v>
      </c>
      <c r="G31" s="67">
        <f t="shared" si="1"/>
        <v>-317282.45</v>
      </c>
      <c r="H31" s="1"/>
    </row>
    <row r="32" spans="1:8" ht="12.75">
      <c r="A32" s="1"/>
      <c r="B32" s="84" t="s">
        <v>39</v>
      </c>
      <c r="C32" s="84" t="s">
        <v>40</v>
      </c>
      <c r="D32" s="77">
        <v>30000</v>
      </c>
      <c r="E32" s="77">
        <v>0</v>
      </c>
      <c r="F32" s="71">
        <f t="shared" si="0"/>
        <v>0</v>
      </c>
      <c r="G32" s="66">
        <f t="shared" si="1"/>
        <v>-30000</v>
      </c>
      <c r="H32" s="1"/>
    </row>
    <row r="33" spans="1:8" ht="18">
      <c r="A33" s="1"/>
      <c r="B33" s="84" t="s">
        <v>41</v>
      </c>
      <c r="C33" s="84" t="s">
        <v>42</v>
      </c>
      <c r="D33" s="77">
        <v>119475</v>
      </c>
      <c r="E33" s="77">
        <v>83633.55</v>
      </c>
      <c r="F33" s="78">
        <f t="shared" si="0"/>
        <v>70.00087884494664</v>
      </c>
      <c r="G33" s="66">
        <f t="shared" si="1"/>
        <v>-35841.45</v>
      </c>
      <c r="H33" s="1"/>
    </row>
    <row r="34" spans="1:8" ht="27">
      <c r="A34" s="1"/>
      <c r="B34" s="84" t="s">
        <v>43</v>
      </c>
      <c r="C34" s="84" t="s">
        <v>44</v>
      </c>
      <c r="D34" s="77">
        <v>50000</v>
      </c>
      <c r="E34" s="77">
        <v>40440</v>
      </c>
      <c r="F34" s="71">
        <f>E34/D34*100</f>
        <v>80.88</v>
      </c>
      <c r="G34" s="66">
        <f>E34-D34</f>
        <v>-9560</v>
      </c>
      <c r="H34" s="1"/>
    </row>
    <row r="35" spans="1:8" ht="36">
      <c r="A35" s="1"/>
      <c r="B35" s="84" t="s">
        <v>45</v>
      </c>
      <c r="C35" s="84" t="s">
        <v>46</v>
      </c>
      <c r="D35" s="77">
        <v>326671</v>
      </c>
      <c r="E35" s="77">
        <v>111790</v>
      </c>
      <c r="F35" s="71">
        <f>E35/D35*100</f>
        <v>34.22097461972443</v>
      </c>
      <c r="G35" s="66">
        <f>E35-D35</f>
        <v>-214881</v>
      </c>
      <c r="H35" s="1"/>
    </row>
    <row r="36" spans="1:8" ht="18">
      <c r="A36" s="1"/>
      <c r="B36" s="84" t="s">
        <v>47</v>
      </c>
      <c r="C36" s="84" t="s">
        <v>48</v>
      </c>
      <c r="D36" s="77">
        <v>27000</v>
      </c>
      <c r="E36" s="77">
        <v>0</v>
      </c>
      <c r="F36" s="71">
        <f>E36/D36*100</f>
        <v>0</v>
      </c>
      <c r="G36" s="66">
        <f>E36-D36</f>
        <v>-27000</v>
      </c>
      <c r="H36" s="1"/>
    </row>
    <row r="37" spans="1:8" ht="12.75">
      <c r="A37" s="1"/>
      <c r="B37" s="82" t="s">
        <v>49</v>
      </c>
      <c r="C37" s="82" t="s">
        <v>50</v>
      </c>
      <c r="D37" s="97">
        <v>200000</v>
      </c>
      <c r="E37" s="97">
        <v>49725</v>
      </c>
      <c r="F37" s="70">
        <f t="shared" si="0"/>
        <v>24.8625</v>
      </c>
      <c r="G37" s="67">
        <f t="shared" si="1"/>
        <v>-150275</v>
      </c>
      <c r="H37" s="1"/>
    </row>
    <row r="38" spans="1:8" ht="18">
      <c r="A38" s="1"/>
      <c r="B38" s="84" t="s">
        <v>51</v>
      </c>
      <c r="C38" s="84" t="s">
        <v>52</v>
      </c>
      <c r="D38" s="77">
        <v>200000</v>
      </c>
      <c r="E38" s="77">
        <v>49725</v>
      </c>
      <c r="F38" s="71">
        <f t="shared" si="0"/>
        <v>24.8625</v>
      </c>
      <c r="G38" s="66">
        <f t="shared" si="1"/>
        <v>-150275</v>
      </c>
      <c r="H38" s="1"/>
    </row>
    <row r="39" spans="1:8" ht="60">
      <c r="A39" s="1"/>
      <c r="B39" s="88" t="s">
        <v>53</v>
      </c>
      <c r="C39" s="88" t="s">
        <v>261</v>
      </c>
      <c r="D39" s="89">
        <v>75645093</v>
      </c>
      <c r="E39" s="89">
        <v>56499563.330000006</v>
      </c>
      <c r="F39" s="69">
        <f t="shared" si="0"/>
        <v>74.69032172384269</v>
      </c>
      <c r="G39" s="68">
        <f t="shared" si="1"/>
        <v>-19145529.669999994</v>
      </c>
      <c r="H39" s="1"/>
    </row>
    <row r="40" spans="1:8" ht="12.75">
      <c r="A40" s="1"/>
      <c r="B40" s="82" t="s">
        <v>5</v>
      </c>
      <c r="C40" s="82" t="s">
        <v>6</v>
      </c>
      <c r="D40" s="97">
        <v>621660</v>
      </c>
      <c r="E40" s="97">
        <v>386333.97</v>
      </c>
      <c r="F40" s="70">
        <f t="shared" si="0"/>
        <v>62.145540970948744</v>
      </c>
      <c r="G40" s="67">
        <f t="shared" si="1"/>
        <v>-235326.03000000003</v>
      </c>
      <c r="H40" s="1"/>
    </row>
    <row r="41" spans="1:8" ht="27">
      <c r="A41" s="1"/>
      <c r="B41" s="84" t="s">
        <v>54</v>
      </c>
      <c r="C41" s="84" t="s">
        <v>55</v>
      </c>
      <c r="D41" s="77">
        <v>621660</v>
      </c>
      <c r="E41" s="77">
        <v>386333.97</v>
      </c>
      <c r="F41" s="71">
        <f t="shared" si="0"/>
        <v>62.145540970948744</v>
      </c>
      <c r="G41" s="66">
        <f t="shared" si="1"/>
        <v>-235326.03000000003</v>
      </c>
      <c r="H41" s="1"/>
    </row>
    <row r="42" spans="1:8" ht="12.75">
      <c r="A42" s="1"/>
      <c r="B42" s="82" t="s">
        <v>56</v>
      </c>
      <c r="C42" s="82" t="s">
        <v>57</v>
      </c>
      <c r="D42" s="97">
        <v>74966723</v>
      </c>
      <c r="E42" s="97">
        <v>56113229.36000001</v>
      </c>
      <c r="F42" s="70">
        <f t="shared" si="0"/>
        <v>74.8508499697926</v>
      </c>
      <c r="G42" s="67">
        <f t="shared" si="1"/>
        <v>-18853493.639999993</v>
      </c>
      <c r="H42" s="1"/>
    </row>
    <row r="43" spans="1:8" ht="12.75">
      <c r="A43" s="1"/>
      <c r="B43" s="84" t="s">
        <v>58</v>
      </c>
      <c r="C43" s="84" t="s">
        <v>59</v>
      </c>
      <c r="D43" s="77">
        <v>11042217</v>
      </c>
      <c r="E43" s="77">
        <v>8966584.18</v>
      </c>
      <c r="F43" s="71">
        <f t="shared" si="0"/>
        <v>81.20275285298233</v>
      </c>
      <c r="G43" s="66">
        <f t="shared" si="1"/>
        <v>-2075632.8200000003</v>
      </c>
      <c r="H43" s="1"/>
    </row>
    <row r="44" spans="1:8" ht="18">
      <c r="A44" s="1"/>
      <c r="B44" s="84" t="s">
        <v>60</v>
      </c>
      <c r="C44" s="84" t="s">
        <v>61</v>
      </c>
      <c r="D44" s="77">
        <v>26237145</v>
      </c>
      <c r="E44" s="77">
        <v>15651999.329999996</v>
      </c>
      <c r="F44" s="78">
        <f t="shared" si="0"/>
        <v>59.65587845018959</v>
      </c>
      <c r="G44" s="66">
        <f t="shared" si="1"/>
        <v>-10585145.670000004</v>
      </c>
      <c r="H44" s="1"/>
    </row>
    <row r="45" spans="1:8" ht="18">
      <c r="A45" s="1"/>
      <c r="B45" s="84" t="s">
        <v>62</v>
      </c>
      <c r="C45" s="84" t="s">
        <v>61</v>
      </c>
      <c r="D45" s="77">
        <v>32697500</v>
      </c>
      <c r="E45" s="77">
        <v>28020093.75</v>
      </c>
      <c r="F45" s="78">
        <f t="shared" si="0"/>
        <v>85.69491169049621</v>
      </c>
      <c r="G45" s="66">
        <f t="shared" si="1"/>
        <v>-4677406.25</v>
      </c>
      <c r="H45" s="1"/>
    </row>
    <row r="46" spans="1:8" ht="27">
      <c r="A46" s="1"/>
      <c r="B46" s="84" t="s">
        <v>63</v>
      </c>
      <c r="C46" s="84" t="s">
        <v>64</v>
      </c>
      <c r="D46" s="77">
        <v>2463687</v>
      </c>
      <c r="E46" s="77">
        <v>1713968.12</v>
      </c>
      <c r="F46" s="78">
        <f t="shared" si="0"/>
        <v>69.56923180582599</v>
      </c>
      <c r="G46" s="66">
        <f t="shared" si="1"/>
        <v>-749718.8799999999</v>
      </c>
      <c r="H46" s="1"/>
    </row>
    <row r="47" spans="1:8" ht="18">
      <c r="A47" s="1"/>
      <c r="B47" s="84" t="s">
        <v>65</v>
      </c>
      <c r="C47" s="84" t="s">
        <v>66</v>
      </c>
      <c r="D47" s="77">
        <v>2017704</v>
      </c>
      <c r="E47" s="77">
        <v>1305533.05</v>
      </c>
      <c r="F47" s="78">
        <f t="shared" si="0"/>
        <v>64.70389363355577</v>
      </c>
      <c r="G47" s="66">
        <f t="shared" si="1"/>
        <v>-712170.95</v>
      </c>
      <c r="H47" s="1"/>
    </row>
    <row r="48" spans="1:8" ht="12.75">
      <c r="A48" s="1"/>
      <c r="B48" s="84" t="s">
        <v>67</v>
      </c>
      <c r="C48" s="84" t="s">
        <v>68</v>
      </c>
      <c r="D48" s="77">
        <v>14480</v>
      </c>
      <c r="E48" s="77">
        <v>9050</v>
      </c>
      <c r="F48" s="78">
        <f t="shared" si="0"/>
        <v>62.5</v>
      </c>
      <c r="G48" s="66">
        <f t="shared" si="1"/>
        <v>-5430</v>
      </c>
      <c r="H48" s="1"/>
    </row>
    <row r="49" spans="1:8" ht="27">
      <c r="A49" s="1"/>
      <c r="B49" s="84" t="s">
        <v>69</v>
      </c>
      <c r="C49" s="84" t="s">
        <v>70</v>
      </c>
      <c r="D49" s="77">
        <v>476868</v>
      </c>
      <c r="E49" s="77">
        <v>446000.93</v>
      </c>
      <c r="F49" s="78">
        <f t="shared" si="0"/>
        <v>93.52712490668277</v>
      </c>
      <c r="G49" s="66">
        <f t="shared" si="1"/>
        <v>-30867.070000000007</v>
      </c>
      <c r="H49" s="1"/>
    </row>
    <row r="50" spans="1:8" ht="36">
      <c r="A50" s="1"/>
      <c r="B50" s="84" t="s">
        <v>262</v>
      </c>
      <c r="C50" s="84" t="s">
        <v>263</v>
      </c>
      <c r="D50" s="77">
        <v>17122</v>
      </c>
      <c r="E50" s="77">
        <v>0</v>
      </c>
      <c r="F50" s="71">
        <f t="shared" si="0"/>
        <v>0</v>
      </c>
      <c r="G50" s="66">
        <f t="shared" si="1"/>
        <v>-17122</v>
      </c>
      <c r="H50" s="1"/>
    </row>
    <row r="51" spans="1:8" ht="12.75">
      <c r="A51" s="1"/>
      <c r="B51" s="82" t="s">
        <v>71</v>
      </c>
      <c r="C51" s="82" t="s">
        <v>72</v>
      </c>
      <c r="D51" s="97">
        <v>56710</v>
      </c>
      <c r="E51" s="83">
        <v>0</v>
      </c>
      <c r="F51" s="79">
        <f t="shared" si="0"/>
        <v>0</v>
      </c>
      <c r="G51" s="80">
        <f t="shared" si="1"/>
        <v>-56710</v>
      </c>
      <c r="H51" s="1"/>
    </row>
    <row r="52" spans="1:8" s="5" customFormat="1" ht="27">
      <c r="A52" s="4"/>
      <c r="B52" s="84" t="s">
        <v>73</v>
      </c>
      <c r="C52" s="84" t="s">
        <v>74</v>
      </c>
      <c r="D52" s="77">
        <v>56710</v>
      </c>
      <c r="E52" s="77">
        <v>0</v>
      </c>
      <c r="F52" s="71">
        <f t="shared" si="0"/>
        <v>0</v>
      </c>
      <c r="G52" s="66">
        <f t="shared" si="1"/>
        <v>-56710</v>
      </c>
      <c r="H52" s="4"/>
    </row>
    <row r="53" spans="1:8" s="5" customFormat="1" ht="36">
      <c r="A53" s="4"/>
      <c r="B53" s="88" t="s">
        <v>75</v>
      </c>
      <c r="C53" s="88" t="s">
        <v>76</v>
      </c>
      <c r="D53" s="89">
        <v>9053428</v>
      </c>
      <c r="E53" s="89">
        <v>6950029.999999999</v>
      </c>
      <c r="F53" s="69">
        <f t="shared" si="0"/>
        <v>76.76683351322835</v>
      </c>
      <c r="G53" s="68">
        <f t="shared" si="1"/>
        <v>-2103398.000000001</v>
      </c>
      <c r="H53" s="4"/>
    </row>
    <row r="54" spans="1:8" ht="12.75">
      <c r="A54" s="1"/>
      <c r="B54" s="82" t="s">
        <v>5</v>
      </c>
      <c r="C54" s="82" t="s">
        <v>6</v>
      </c>
      <c r="D54" s="97">
        <v>188392</v>
      </c>
      <c r="E54" s="97">
        <v>156190.9</v>
      </c>
      <c r="F54" s="70">
        <f t="shared" si="0"/>
        <v>82.90739521848062</v>
      </c>
      <c r="G54" s="67">
        <f t="shared" si="1"/>
        <v>-32201.100000000006</v>
      </c>
      <c r="H54" s="1"/>
    </row>
    <row r="55" spans="1:8" ht="27">
      <c r="A55" s="1"/>
      <c r="B55" s="84" t="s">
        <v>54</v>
      </c>
      <c r="C55" s="84" t="s">
        <v>55</v>
      </c>
      <c r="D55" s="77">
        <v>188392</v>
      </c>
      <c r="E55" s="77">
        <v>156190.9</v>
      </c>
      <c r="F55" s="71">
        <f t="shared" si="0"/>
        <v>82.90739521848062</v>
      </c>
      <c r="G55" s="66">
        <f t="shared" si="1"/>
        <v>-32201.100000000006</v>
      </c>
      <c r="H55" s="1"/>
    </row>
    <row r="56" spans="1:8" ht="12.75">
      <c r="A56" s="1"/>
      <c r="B56" s="82" t="s">
        <v>56</v>
      </c>
      <c r="C56" s="82" t="s">
        <v>57</v>
      </c>
      <c r="D56" s="97">
        <v>1718388</v>
      </c>
      <c r="E56" s="97">
        <v>1317645.81</v>
      </c>
      <c r="F56" s="79">
        <f t="shared" si="0"/>
        <v>76.67917897471351</v>
      </c>
      <c r="G56" s="67">
        <f t="shared" si="1"/>
        <v>-400742.18999999994</v>
      </c>
      <c r="H56" s="1"/>
    </row>
    <row r="57" spans="1:8" ht="18">
      <c r="A57" s="1"/>
      <c r="B57" s="84" t="s">
        <v>77</v>
      </c>
      <c r="C57" s="84" t="s">
        <v>78</v>
      </c>
      <c r="D57" s="77">
        <v>1718388</v>
      </c>
      <c r="E57" s="77">
        <v>1317645.81</v>
      </c>
      <c r="F57" s="71">
        <f t="shared" si="0"/>
        <v>76.67917897471351</v>
      </c>
      <c r="G57" s="66">
        <f t="shared" si="1"/>
        <v>-400742.18999999994</v>
      </c>
      <c r="H57" s="1"/>
    </row>
    <row r="58" spans="1:8" ht="12.75">
      <c r="A58" s="1"/>
      <c r="B58" s="82" t="s">
        <v>79</v>
      </c>
      <c r="C58" s="82" t="s">
        <v>80</v>
      </c>
      <c r="D58" s="97">
        <v>7146648</v>
      </c>
      <c r="E58" s="97">
        <v>5476193.289999999</v>
      </c>
      <c r="F58" s="79">
        <f t="shared" si="0"/>
        <v>76.62603908853492</v>
      </c>
      <c r="G58" s="67">
        <f t="shared" si="1"/>
        <v>-1670454.710000001</v>
      </c>
      <c r="H58" s="1"/>
    </row>
    <row r="59" spans="1:8" ht="12.75">
      <c r="A59" s="1"/>
      <c r="B59" s="84" t="s">
        <v>81</v>
      </c>
      <c r="C59" s="84" t="s">
        <v>82</v>
      </c>
      <c r="D59" s="77">
        <v>2705121</v>
      </c>
      <c r="E59" s="77">
        <v>2024899.64</v>
      </c>
      <c r="F59" s="71">
        <f t="shared" si="0"/>
        <v>74.85430928967686</v>
      </c>
      <c r="G59" s="66">
        <f t="shared" si="1"/>
        <v>-680221.3600000001</v>
      </c>
      <c r="H59" s="1"/>
    </row>
    <row r="60" spans="1:8" ht="27">
      <c r="A60" s="1"/>
      <c r="B60" s="84" t="s">
        <v>83</v>
      </c>
      <c r="C60" s="84" t="s">
        <v>84</v>
      </c>
      <c r="D60" s="77">
        <v>3823174</v>
      </c>
      <c r="E60" s="77">
        <v>2939252.32</v>
      </c>
      <c r="F60" s="78">
        <f t="shared" si="0"/>
        <v>76.87989926694416</v>
      </c>
      <c r="G60" s="66">
        <f t="shared" si="1"/>
        <v>-883921.6800000002</v>
      </c>
      <c r="H60" s="1"/>
    </row>
    <row r="61" spans="1:8" ht="18">
      <c r="A61" s="1"/>
      <c r="B61" s="84" t="s">
        <v>85</v>
      </c>
      <c r="C61" s="84" t="s">
        <v>86</v>
      </c>
      <c r="D61" s="77">
        <v>618353</v>
      </c>
      <c r="E61" s="77">
        <v>512041.33</v>
      </c>
      <c r="F61" s="71">
        <f t="shared" si="0"/>
        <v>82.80728483568447</v>
      </c>
      <c r="G61" s="66">
        <f t="shared" si="1"/>
        <v>-106311.66999999998</v>
      </c>
      <c r="H61" s="1"/>
    </row>
    <row r="62" spans="1:8" ht="36">
      <c r="A62" s="1"/>
      <c r="B62" s="88" t="s">
        <v>87</v>
      </c>
      <c r="C62" s="88" t="s">
        <v>266</v>
      </c>
      <c r="D62" s="89">
        <v>4577570</v>
      </c>
      <c r="E62" s="89">
        <v>4294264.97</v>
      </c>
      <c r="F62" s="69">
        <f t="shared" si="0"/>
        <v>93.81101698062508</v>
      </c>
      <c r="G62" s="68">
        <f t="shared" si="1"/>
        <v>-283305.03000000026</v>
      </c>
      <c r="H62" s="1"/>
    </row>
    <row r="63" spans="1:8" ht="12.75">
      <c r="A63" s="1"/>
      <c r="B63" s="82" t="s">
        <v>5</v>
      </c>
      <c r="C63" s="82" t="s">
        <v>6</v>
      </c>
      <c r="D63" s="97">
        <v>1158930</v>
      </c>
      <c r="E63" s="97">
        <v>1079464.97</v>
      </c>
      <c r="F63" s="70">
        <f t="shared" si="0"/>
        <v>93.14324161079617</v>
      </c>
      <c r="G63" s="67">
        <f t="shared" si="1"/>
        <v>-79465.03000000003</v>
      </c>
      <c r="H63" s="1"/>
    </row>
    <row r="64" spans="1:8" ht="27">
      <c r="A64" s="1"/>
      <c r="B64" s="84" t="s">
        <v>54</v>
      </c>
      <c r="C64" s="84" t="s">
        <v>55</v>
      </c>
      <c r="D64" s="77">
        <v>1158930</v>
      </c>
      <c r="E64" s="77">
        <v>1079464.97</v>
      </c>
      <c r="F64" s="71"/>
      <c r="G64" s="66">
        <f t="shared" si="1"/>
        <v>-79465.03000000003</v>
      </c>
      <c r="H64" s="1"/>
    </row>
    <row r="65" spans="1:8" ht="12.75">
      <c r="A65" s="1"/>
      <c r="B65" s="82" t="s">
        <v>88</v>
      </c>
      <c r="C65" s="82" t="s">
        <v>89</v>
      </c>
      <c r="D65" s="83">
        <v>0</v>
      </c>
      <c r="E65" s="83">
        <v>0</v>
      </c>
      <c r="F65" s="79" t="e">
        <f>E65/D65*100</f>
        <v>#DIV/0!</v>
      </c>
      <c r="G65" s="67">
        <f t="shared" si="1"/>
        <v>0</v>
      </c>
      <c r="H65" s="1"/>
    </row>
    <row r="66" spans="1:8" ht="12.75">
      <c r="A66" s="1"/>
      <c r="B66" s="84" t="s">
        <v>90</v>
      </c>
      <c r="C66" s="84" t="s">
        <v>91</v>
      </c>
      <c r="D66" s="77">
        <v>0</v>
      </c>
      <c r="E66" s="77">
        <v>0</v>
      </c>
      <c r="F66" s="71"/>
      <c r="G66" s="66">
        <f t="shared" si="1"/>
        <v>0</v>
      </c>
      <c r="H66" s="1"/>
    </row>
    <row r="67" spans="1:8" ht="12.75">
      <c r="A67" s="1"/>
      <c r="B67" s="82" t="s">
        <v>92</v>
      </c>
      <c r="C67" s="82" t="s">
        <v>93</v>
      </c>
      <c r="D67" s="97">
        <v>3418640</v>
      </c>
      <c r="E67" s="97">
        <v>3214800</v>
      </c>
      <c r="F67" s="79"/>
      <c r="G67" s="67">
        <f t="shared" si="1"/>
        <v>-203840</v>
      </c>
      <c r="H67" s="1"/>
    </row>
    <row r="68" spans="1:8" ht="36">
      <c r="A68" s="1"/>
      <c r="B68" s="84" t="s">
        <v>264</v>
      </c>
      <c r="C68" s="84" t="s">
        <v>265</v>
      </c>
      <c r="D68" s="77">
        <v>3000000</v>
      </c>
      <c r="E68" s="77">
        <v>3000000</v>
      </c>
      <c r="F68" s="71">
        <f t="shared" si="0"/>
        <v>100</v>
      </c>
      <c r="G68" s="66">
        <f t="shared" si="1"/>
        <v>0</v>
      </c>
      <c r="H68" s="1"/>
    </row>
    <row r="69" spans="1:8" ht="12.75">
      <c r="A69" s="1"/>
      <c r="B69" s="84" t="s">
        <v>94</v>
      </c>
      <c r="C69" s="84" t="s">
        <v>95</v>
      </c>
      <c r="D69" s="77">
        <v>200000</v>
      </c>
      <c r="E69" s="77">
        <v>200000</v>
      </c>
      <c r="F69" s="78">
        <f>E69/D69*100</f>
        <v>100</v>
      </c>
      <c r="G69" s="66">
        <f>E69-D69</f>
        <v>0</v>
      </c>
      <c r="H69" s="1"/>
    </row>
    <row r="70" spans="1:8" ht="36">
      <c r="A70" s="1"/>
      <c r="B70" s="84" t="s">
        <v>96</v>
      </c>
      <c r="C70" s="84" t="s">
        <v>97</v>
      </c>
      <c r="D70" s="77">
        <v>218640</v>
      </c>
      <c r="E70" s="77">
        <v>14800</v>
      </c>
      <c r="F70" s="78">
        <f>E70/D70*100</f>
        <v>6.76911818514453</v>
      </c>
      <c r="G70" s="66">
        <f>E70-D70</f>
        <v>-203840</v>
      </c>
      <c r="H70" s="1"/>
    </row>
    <row r="71" spans="1:8" ht="30.75" customHeight="1">
      <c r="A71" s="1"/>
      <c r="B71" s="114" t="s">
        <v>272</v>
      </c>
      <c r="C71" s="115"/>
      <c r="D71" s="87">
        <v>119744594</v>
      </c>
      <c r="E71" s="87">
        <v>91856391.72</v>
      </c>
      <c r="F71" s="85">
        <f>E71/D71*100</f>
        <v>76.71026194301514</v>
      </c>
      <c r="G71" s="86">
        <f>E71-D71</f>
        <v>-27888202.28</v>
      </c>
      <c r="H71" s="1"/>
    </row>
    <row r="72" spans="2:7" ht="27" customHeight="1" thickBot="1">
      <c r="B72" s="125" t="s">
        <v>103</v>
      </c>
      <c r="C72" s="126"/>
      <c r="D72" s="126"/>
      <c r="E72" s="126"/>
      <c r="F72" s="126"/>
      <c r="G72" s="127"/>
    </row>
    <row r="73" spans="2:7" ht="27" customHeight="1">
      <c r="B73" s="109" t="s">
        <v>1</v>
      </c>
      <c r="C73" s="111" t="s">
        <v>2</v>
      </c>
      <c r="D73" s="111" t="s">
        <v>112</v>
      </c>
      <c r="E73" s="111" t="s">
        <v>260</v>
      </c>
      <c r="F73" s="111" t="s">
        <v>99</v>
      </c>
      <c r="G73" s="116" t="s">
        <v>98</v>
      </c>
    </row>
    <row r="74" spans="2:7" ht="16.5" customHeight="1">
      <c r="B74" s="120"/>
      <c r="C74" s="113"/>
      <c r="D74" s="113"/>
      <c r="E74" s="113"/>
      <c r="F74" s="113"/>
      <c r="G74" s="117"/>
    </row>
    <row r="75" spans="2:7" ht="18">
      <c r="B75" s="81" t="s">
        <v>3</v>
      </c>
      <c r="C75" s="81" t="s">
        <v>4</v>
      </c>
      <c r="D75" s="95">
        <f>D76+D79+D83</f>
        <v>1460617.25</v>
      </c>
      <c r="E75" s="95">
        <f>E76+E79+E83</f>
        <v>527790.19</v>
      </c>
      <c r="F75" s="69">
        <f>E75/D75*100</f>
        <v>36.13473618773158</v>
      </c>
      <c r="G75" s="68">
        <f>E75-D75</f>
        <v>-932827.06</v>
      </c>
    </row>
    <row r="76" spans="2:7" ht="18">
      <c r="B76" s="82" t="s">
        <v>15</v>
      </c>
      <c r="C76" s="82" t="s">
        <v>16</v>
      </c>
      <c r="D76" s="96">
        <f>D77+D78</f>
        <v>273687</v>
      </c>
      <c r="E76" s="96">
        <f>E77+E78</f>
        <v>47844.88</v>
      </c>
      <c r="F76" s="70">
        <f aca="true" t="shared" si="2" ref="F76:F97">E76/D76*100</f>
        <v>17.48160489902699</v>
      </c>
      <c r="G76" s="67">
        <f>E76-D76</f>
        <v>-225842.12</v>
      </c>
    </row>
    <row r="77" spans="2:7" ht="36">
      <c r="B77" s="84" t="s">
        <v>21</v>
      </c>
      <c r="C77" s="84" t="s">
        <v>22</v>
      </c>
      <c r="D77" s="77">
        <v>187799</v>
      </c>
      <c r="E77" s="77">
        <v>5551.53</v>
      </c>
      <c r="F77" s="93">
        <f t="shared" si="2"/>
        <v>2.9561020026730707</v>
      </c>
      <c r="G77" s="94">
        <f aca="true" t="shared" si="3" ref="G77:G100">E77-D77</f>
        <v>-182247.47</v>
      </c>
    </row>
    <row r="78" spans="2:7" ht="18">
      <c r="B78" s="84" t="s">
        <v>25</v>
      </c>
      <c r="C78" s="84" t="s">
        <v>26</v>
      </c>
      <c r="D78" s="77">
        <v>85888</v>
      </c>
      <c r="E78" s="77">
        <v>42293.35</v>
      </c>
      <c r="F78" s="93"/>
      <c r="G78" s="94">
        <f t="shared" si="3"/>
        <v>-43594.65</v>
      </c>
    </row>
    <row r="79" spans="2:7" ht="12.75">
      <c r="B79" s="82" t="s">
        <v>29</v>
      </c>
      <c r="C79" s="82" t="s">
        <v>30</v>
      </c>
      <c r="D79" s="96">
        <f>D80+D81+D82</f>
        <v>1164930.25</v>
      </c>
      <c r="E79" s="96">
        <f>E80+E81+E82</f>
        <v>479945.31</v>
      </c>
      <c r="F79" s="70">
        <f t="shared" si="2"/>
        <v>41.19948898228027</v>
      </c>
      <c r="G79" s="67">
        <f t="shared" si="3"/>
        <v>-684984.94</v>
      </c>
    </row>
    <row r="80" spans="2:7" ht="18">
      <c r="B80" s="84" t="s">
        <v>31</v>
      </c>
      <c r="C80" s="84" t="s">
        <v>32</v>
      </c>
      <c r="D80" s="77">
        <v>538810.05</v>
      </c>
      <c r="E80" s="77">
        <v>228075.11</v>
      </c>
      <c r="F80" s="93">
        <f t="shared" si="2"/>
        <v>42.329409037563416</v>
      </c>
      <c r="G80" s="94">
        <f t="shared" si="3"/>
        <v>-310734.94000000006</v>
      </c>
    </row>
    <row r="81" spans="2:7" ht="36">
      <c r="B81" s="84" t="s">
        <v>33</v>
      </c>
      <c r="C81" s="84" t="s">
        <v>34</v>
      </c>
      <c r="D81" s="77">
        <v>267270</v>
      </c>
      <c r="E81" s="77">
        <v>0</v>
      </c>
      <c r="F81" s="93">
        <f t="shared" si="2"/>
        <v>0</v>
      </c>
      <c r="G81" s="94">
        <f t="shared" si="3"/>
        <v>-267270</v>
      </c>
    </row>
    <row r="82" spans="2:7" ht="18">
      <c r="B82" s="84" t="s">
        <v>35</v>
      </c>
      <c r="C82" s="84" t="s">
        <v>36</v>
      </c>
      <c r="D82" s="77">
        <v>358850.2</v>
      </c>
      <c r="E82" s="77">
        <v>251870.2</v>
      </c>
      <c r="F82" s="93">
        <f t="shared" si="2"/>
        <v>70.18811749303748</v>
      </c>
      <c r="G82" s="94">
        <f t="shared" si="3"/>
        <v>-106980</v>
      </c>
    </row>
    <row r="83" spans="2:7" ht="12.75">
      <c r="B83" s="82" t="s">
        <v>49</v>
      </c>
      <c r="C83" s="82" t="s">
        <v>50</v>
      </c>
      <c r="D83" s="96">
        <v>22000</v>
      </c>
      <c r="E83" s="96">
        <v>0</v>
      </c>
      <c r="F83" s="70">
        <f t="shared" si="2"/>
        <v>0</v>
      </c>
      <c r="G83" s="67">
        <f t="shared" si="3"/>
        <v>-22000</v>
      </c>
    </row>
    <row r="84" spans="2:7" ht="18">
      <c r="B84" s="84" t="s">
        <v>104</v>
      </c>
      <c r="C84" s="84" t="s">
        <v>105</v>
      </c>
      <c r="D84" s="77">
        <v>22000</v>
      </c>
      <c r="E84" s="77">
        <v>0</v>
      </c>
      <c r="F84" s="93">
        <f t="shared" si="2"/>
        <v>0</v>
      </c>
      <c r="G84" s="94">
        <f t="shared" si="3"/>
        <v>-22000</v>
      </c>
    </row>
    <row r="85" spans="2:7" ht="36">
      <c r="B85" s="81" t="s">
        <v>53</v>
      </c>
      <c r="C85" s="81" t="s">
        <v>261</v>
      </c>
      <c r="D85" s="95">
        <f>D86+D90</f>
        <v>10625039.4</v>
      </c>
      <c r="E85" s="95">
        <f>E86+E90</f>
        <v>412163.81</v>
      </c>
      <c r="F85" s="69">
        <f t="shared" si="2"/>
        <v>3.8791744151085217</v>
      </c>
      <c r="G85" s="68">
        <f t="shared" si="3"/>
        <v>-10212875.59</v>
      </c>
    </row>
    <row r="86" spans="2:7" ht="12.75">
      <c r="B86" s="82" t="s">
        <v>56</v>
      </c>
      <c r="C86" s="82" t="s">
        <v>57</v>
      </c>
      <c r="D86" s="96">
        <f>D87+D88+D89</f>
        <v>10101654.4</v>
      </c>
      <c r="E86" s="96">
        <f>E87+E88+E89</f>
        <v>412163.81</v>
      </c>
      <c r="F86" s="70">
        <f t="shared" si="2"/>
        <v>4.080161463452956</v>
      </c>
      <c r="G86" s="67">
        <f t="shared" si="3"/>
        <v>-9689490.59</v>
      </c>
    </row>
    <row r="87" spans="2:7" ht="12.75">
      <c r="B87" s="84" t="s">
        <v>58</v>
      </c>
      <c r="C87" s="84" t="s">
        <v>59</v>
      </c>
      <c r="D87" s="77">
        <v>2126965</v>
      </c>
      <c r="E87" s="77">
        <v>28305.86</v>
      </c>
      <c r="F87" s="93">
        <f t="shared" si="2"/>
        <v>1.3308098628797371</v>
      </c>
      <c r="G87" s="94">
        <f t="shared" si="3"/>
        <v>-2098659.14</v>
      </c>
    </row>
    <row r="88" spans="2:7" ht="18">
      <c r="B88" s="84" t="s">
        <v>60</v>
      </c>
      <c r="C88" s="84" t="s">
        <v>61</v>
      </c>
      <c r="D88" s="77">
        <v>2826425.4</v>
      </c>
      <c r="E88" s="77">
        <v>383857.95</v>
      </c>
      <c r="F88" s="93">
        <f t="shared" si="2"/>
        <v>13.581039499574269</v>
      </c>
      <c r="G88" s="94">
        <f t="shared" si="3"/>
        <v>-2442567.4499999997</v>
      </c>
    </row>
    <row r="89" spans="2:7" ht="18">
      <c r="B89" s="84" t="s">
        <v>106</v>
      </c>
      <c r="C89" s="84" t="s">
        <v>61</v>
      </c>
      <c r="D89" s="77">
        <v>5148264</v>
      </c>
      <c r="E89" s="77">
        <v>0</v>
      </c>
      <c r="F89" s="93">
        <f t="shared" si="2"/>
        <v>0</v>
      </c>
      <c r="G89" s="94">
        <f t="shared" si="3"/>
        <v>-5148264</v>
      </c>
    </row>
    <row r="90" spans="2:7" ht="12.75">
      <c r="B90" s="82" t="s">
        <v>37</v>
      </c>
      <c r="C90" s="82" t="s">
        <v>38</v>
      </c>
      <c r="D90" s="96">
        <v>523385</v>
      </c>
      <c r="E90" s="96">
        <v>0</v>
      </c>
      <c r="F90" s="79">
        <f t="shared" si="2"/>
        <v>0</v>
      </c>
      <c r="G90" s="67">
        <f t="shared" si="3"/>
        <v>-523385</v>
      </c>
    </row>
    <row r="91" spans="2:7" ht="12.75">
      <c r="B91" s="84" t="s">
        <v>107</v>
      </c>
      <c r="C91" s="84" t="s">
        <v>108</v>
      </c>
      <c r="D91" s="77">
        <v>523385</v>
      </c>
      <c r="E91" s="77">
        <v>0</v>
      </c>
      <c r="F91" s="93">
        <f t="shared" si="2"/>
        <v>0</v>
      </c>
      <c r="G91" s="94">
        <f t="shared" si="3"/>
        <v>-523385</v>
      </c>
    </row>
    <row r="92" spans="2:7" ht="18">
      <c r="B92" s="81" t="s">
        <v>75</v>
      </c>
      <c r="C92" s="81" t="s">
        <v>76</v>
      </c>
      <c r="D92" s="95">
        <v>90000</v>
      </c>
      <c r="E92" s="95">
        <v>1017.35</v>
      </c>
      <c r="F92" s="69">
        <f t="shared" si="2"/>
        <v>1.1303888888888889</v>
      </c>
      <c r="G92" s="68">
        <f t="shared" si="3"/>
        <v>-88982.65</v>
      </c>
    </row>
    <row r="93" spans="2:7" ht="12.75">
      <c r="B93" s="82" t="s">
        <v>56</v>
      </c>
      <c r="C93" s="82" t="s">
        <v>57</v>
      </c>
      <c r="D93" s="96">
        <v>50000</v>
      </c>
      <c r="E93" s="96">
        <v>1017.35</v>
      </c>
      <c r="F93" s="70">
        <f t="shared" si="2"/>
        <v>2.0347</v>
      </c>
      <c r="G93" s="67">
        <f t="shared" si="3"/>
        <v>-48982.65</v>
      </c>
    </row>
    <row r="94" spans="2:7" ht="18">
      <c r="B94" s="84" t="s">
        <v>77</v>
      </c>
      <c r="C94" s="84" t="s">
        <v>78</v>
      </c>
      <c r="D94" s="77">
        <v>50000</v>
      </c>
      <c r="E94" s="77">
        <v>1017.35</v>
      </c>
      <c r="F94" s="93">
        <f t="shared" si="2"/>
        <v>2.0347</v>
      </c>
      <c r="G94" s="94">
        <f t="shared" si="3"/>
        <v>-48982.65</v>
      </c>
    </row>
    <row r="95" spans="2:7" ht="12.75">
      <c r="B95" s="82" t="s">
        <v>79</v>
      </c>
      <c r="C95" s="82" t="s">
        <v>80</v>
      </c>
      <c r="D95" s="96">
        <v>40000</v>
      </c>
      <c r="E95" s="96">
        <v>0</v>
      </c>
      <c r="F95" s="79">
        <f t="shared" si="2"/>
        <v>0</v>
      </c>
      <c r="G95" s="67">
        <f t="shared" si="3"/>
        <v>-40000</v>
      </c>
    </row>
    <row r="96" spans="2:7" ht="12.75">
      <c r="B96" s="84" t="s">
        <v>81</v>
      </c>
      <c r="C96" s="84" t="s">
        <v>82</v>
      </c>
      <c r="D96" s="77">
        <v>5000</v>
      </c>
      <c r="E96" s="77">
        <v>0</v>
      </c>
      <c r="F96" s="93">
        <f t="shared" si="2"/>
        <v>0</v>
      </c>
      <c r="G96" s="94">
        <f t="shared" si="3"/>
        <v>-5000</v>
      </c>
    </row>
    <row r="97" spans="2:7" ht="27">
      <c r="B97" s="84" t="s">
        <v>83</v>
      </c>
      <c r="C97" s="84" t="s">
        <v>84</v>
      </c>
      <c r="D97" s="77">
        <v>10000</v>
      </c>
      <c r="E97" s="77">
        <v>0</v>
      </c>
      <c r="F97" s="93">
        <f t="shared" si="2"/>
        <v>0</v>
      </c>
      <c r="G97" s="94">
        <f t="shared" si="3"/>
        <v>-10000</v>
      </c>
    </row>
    <row r="98" spans="2:7" ht="18">
      <c r="B98" s="84" t="s">
        <v>85</v>
      </c>
      <c r="C98" s="84" t="s">
        <v>86</v>
      </c>
      <c r="D98" s="77">
        <v>25000</v>
      </c>
      <c r="E98" s="77">
        <v>0</v>
      </c>
      <c r="F98" s="93">
        <f>E98/D98*100</f>
        <v>0</v>
      </c>
      <c r="G98" s="94">
        <f>E98-D98</f>
        <v>-25000</v>
      </c>
    </row>
    <row r="99" spans="2:7" ht="29.25" customHeight="1">
      <c r="B99" s="121" t="s">
        <v>271</v>
      </c>
      <c r="C99" s="121"/>
      <c r="D99" s="86">
        <f>D75+D85+D92</f>
        <v>12175656.65</v>
      </c>
      <c r="E99" s="86">
        <f>E75+E85+E92</f>
        <v>940971.35</v>
      </c>
      <c r="F99" s="85">
        <f>E99/D99*100</f>
        <v>7.72830063337898</v>
      </c>
      <c r="G99" s="86">
        <f>E99-D99</f>
        <v>-11234685.3</v>
      </c>
    </row>
    <row r="100" spans="2:7" ht="48" customHeight="1" thickBot="1">
      <c r="B100" s="118" t="s">
        <v>109</v>
      </c>
      <c r="C100" s="119"/>
      <c r="D100" s="90">
        <f>D71+D99</f>
        <v>131920250.65</v>
      </c>
      <c r="E100" s="90">
        <f>E71+E99</f>
        <v>92797363.07</v>
      </c>
      <c r="F100" s="91">
        <f>E100/D100*100</f>
        <v>70.3435314993468</v>
      </c>
      <c r="G100" s="92">
        <f t="shared" si="3"/>
        <v>-39122887.58000001</v>
      </c>
    </row>
    <row r="103" spans="2:7" ht="15">
      <c r="B103" s="7" t="s">
        <v>110</v>
      </c>
      <c r="C103" s="8"/>
      <c r="D103" s="7"/>
      <c r="G103" s="9" t="s">
        <v>111</v>
      </c>
    </row>
  </sheetData>
  <sheetProtection/>
  <mergeCells count="20">
    <mergeCell ref="G11:G12"/>
    <mergeCell ref="D11:D12"/>
    <mergeCell ref="E11:E12"/>
    <mergeCell ref="B13:G13"/>
    <mergeCell ref="G73:G74"/>
    <mergeCell ref="B100:C100"/>
    <mergeCell ref="B73:B74"/>
    <mergeCell ref="C73:C74"/>
    <mergeCell ref="B99:C99"/>
    <mergeCell ref="B8:G8"/>
    <mergeCell ref="B9:G9"/>
    <mergeCell ref="B10:C10"/>
    <mergeCell ref="B72:G72"/>
    <mergeCell ref="F11:F12"/>
    <mergeCell ref="B11:B12"/>
    <mergeCell ref="C11:C12"/>
    <mergeCell ref="D73:D74"/>
    <mergeCell ref="E73:E74"/>
    <mergeCell ref="B71:C71"/>
    <mergeCell ref="F73:F74"/>
  </mergeCells>
  <printOptions horizontalCentered="1"/>
  <pageMargins left="0.4724409448818898" right="0.2755905511811024" top="0.6692913385826772" bottom="0.4724409448818898" header="0.5118110236220472" footer="0.5118110236220472"/>
  <pageSetup fitToHeight="4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2022-11-09T13:15:40Z</cp:lastPrinted>
  <dcterms:created xsi:type="dcterms:W3CDTF">2022-07-04T07:11:02Z</dcterms:created>
  <dcterms:modified xsi:type="dcterms:W3CDTF">2022-11-18T06:38:44Z</dcterms:modified>
  <cp:category/>
  <cp:version/>
  <cp:contentType/>
  <cp:contentStatus/>
</cp:coreProperties>
</file>