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Дод1" sheetId="1" r:id="rId1"/>
    <sheet name="Дод2" sheetId="2" r:id="rId2"/>
  </sheets>
  <definedNames>
    <definedName name="_xlnm.Print_Titles" localSheetId="0">'Дод1'!$9:$10</definedName>
    <definedName name="_xlnm.Print_Titles" localSheetId="1">'Дод2'!$8:$9</definedName>
  </definedNames>
  <calcPr fullCalcOnLoad="1"/>
</workbook>
</file>

<file path=xl/sharedStrings.xml><?xml version="1.0" encoding="utf-8"?>
<sst xmlns="http://schemas.openxmlformats.org/spreadsheetml/2006/main" count="333" uniqueCount="235">
  <si>
    <t>за функціональною структурою</t>
  </si>
  <si>
    <t>Код</t>
  </si>
  <si>
    <t>Державне управління</t>
  </si>
  <si>
    <t>Освіта</t>
  </si>
  <si>
    <t>Соціальний захист та соціальне забезпечення</t>
  </si>
  <si>
    <t>Додаток № 2</t>
  </si>
  <si>
    <t>(грн.)</t>
  </si>
  <si>
    <t>Додаток № 1</t>
  </si>
  <si>
    <t>Загальний фонд</t>
  </si>
  <si>
    <t>% виконання</t>
  </si>
  <si>
    <t>Спеціальний фонд</t>
  </si>
  <si>
    <t>РАЗОМ ВИДАТКІВ ЗАГАЛЬНОГО ТА СПЕЦІАЛЬНОГО ФОНДУ</t>
  </si>
  <si>
    <t>РАЗОМ ДОХОДІВ ЗАГАЛЬНОГО ТА СПЕЦІАЛЬНОГО ФОНДУ</t>
  </si>
  <si>
    <t>РАЗОМ ДОХОДІВ ЗАГАЛЬНОГО ФОНДУ</t>
  </si>
  <si>
    <t>РАЗОМ ДОХОДІВ СПЕЦІАЛЬНОГО ФОНДУ</t>
  </si>
  <si>
    <t>Резервний фонд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</si>
  <si>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</si>
  <si>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фізичними особами за результатами річного декларування</t>
  </si>
  <si>
    <t>Пальне</t>
  </si>
  <si>
    <t>Плата за надання інших адміністративних послуг</t>
  </si>
  <si>
    <t>Дотації з державного бюджету місцевим бюджетам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</si>
  <si>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</si>
  <si>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</si>
  <si>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</si>
  <si>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</si>
  <si>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</si>
  <si>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</si>
  <si>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співфінансування інвестиційних проектів</t>
  </si>
  <si>
    <t>01</t>
  </si>
  <si>
    <t>Зачепилівська селищна рада  (головний розпорядник)</t>
  </si>
  <si>
    <t>0100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</si>
  <si>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</si>
  <si>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</si>
  <si>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0191</t>
  </si>
  <si>
    <t>Проведення місцевих виборів</t>
  </si>
  <si>
    <t>1000</t>
  </si>
  <si>
    <t>1010</t>
  </si>
  <si>
    <t>Надання дошкільної освіти</t>
  </si>
  <si>
    <t>3000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</si>
  <si>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</si>
  <si>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</si>
  <si>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</si>
  <si>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</si>
  <si>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</si>
  <si>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</si>
  <si>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</si>
  <si>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</si>
  <si>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</si>
  <si>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</si>
  <si>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</si>
  <si>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</si>
  <si>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</si>
  <si>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</si>
  <si>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6000</t>
  </si>
  <si>
    <t>Житлово-комунальне господарство</t>
  </si>
  <si>
    <t>6013</t>
  </si>
  <si>
    <t>Забезпечення діяльності водопровідно-каналізаційного господарства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</si>
  <si>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</si>
  <si>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</si>
  <si>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</si>
  <si>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</si>
  <si>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7000</t>
  </si>
  <si>
    <t>Економічна діяльність</t>
  </si>
  <si>
    <t>7130</t>
  </si>
  <si>
    <t>Здійснення заходів із землеустрою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</si>
  <si>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</si>
  <si>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</si>
  <si>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</si>
  <si>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</si>
  <si>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</si>
  <si>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</si>
  <si>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</si>
  <si>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</si>
  <si>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8700</t>
  </si>
  <si>
    <t>9000</t>
  </si>
  <si>
    <t>Міжбюджетні трансферти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</si>
  <si>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</si>
  <si>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</si>
  <si>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</si>
  <si>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</si>
  <si>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</si>
  <si>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</si>
  <si>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</si>
  <si>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</si>
  <si>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</si>
  <si>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</si>
  <si>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</si>
  <si>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</si>
  <si>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1090</t>
  </si>
  <si>
    <t>Надання позашкільної освіти позашкільними закладами освіти, заходи із позашкільної роботи з дітьми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</si>
  <si>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</si>
  <si>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</si>
  <si>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</si>
  <si>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</si>
  <si>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</si>
  <si>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</si>
  <si>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</si>
  <si>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</si>
  <si>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</si>
  <si>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4081</t>
  </si>
  <si>
    <t>Забезпечення діяльності інших закладів в галузі культури і мистецтва</t>
  </si>
  <si>
    <t xml:space="preserve"> </t>
  </si>
  <si>
    <t>Усього видатків загального фонду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</si>
  <si>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</si>
  <si>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</si>
  <si>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</si>
  <si>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</si>
  <si>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7330</t>
  </si>
  <si>
    <t>7362</t>
  </si>
  <si>
    <t>Виконання інвестиційних проектів в рамках формування інфраструктури об`єднаних територіальних громад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</si>
  <si>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</si>
  <si>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</si>
  <si>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</si>
  <si>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</si>
  <si>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7368</t>
  </si>
  <si>
    <t>Виконання інвестиційних проектів за рахунок субвенцій з інших бюджетів</t>
  </si>
  <si>
    <t>8311</t>
  </si>
  <si>
    <t>Охорона та раціональне використання природних ресурсів</t>
  </si>
  <si>
    <t>Усього  видатків спеціального фонду</t>
  </si>
  <si>
    <t xml:space="preserve">                                         </t>
  </si>
  <si>
    <t>Селищний голова</t>
  </si>
  <si>
    <t>8120</t>
  </si>
  <si>
    <t>Заходи з організації рятування на водах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</si>
  <si>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</si>
  <si>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</si>
  <si>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5012</t>
  </si>
  <si>
    <t>Проведення навчально-тренувальних зборів і змагань з неолімпійських видів спорту</t>
  </si>
  <si>
    <t>Затверджено селищною радою на 2019 рік з урахуванням змін</t>
  </si>
  <si>
    <t>Виконано за 2019 рік</t>
  </si>
  <si>
    <t>Найменування видатків згідно з бюджетною класифікацією</t>
  </si>
  <si>
    <t>відхилення,
+ -</t>
  </si>
  <si>
    <t>"Про затвердження звіту про виконання селищного бюджету за 2019 рік"</t>
  </si>
  <si>
    <t>5=4/3*100</t>
  </si>
  <si>
    <t>6=4-3</t>
  </si>
  <si>
    <t>7325</t>
  </si>
  <si>
    <t>Будівництво споруд, установ та закладів фізичної культури і спорту</t>
  </si>
  <si>
    <t>Будівництво1 інших об`єктів комунальної власності</t>
  </si>
  <si>
    <t>Юрій КРИВЕНКО</t>
  </si>
  <si>
    <t>Звіт про виконання видаткової частини селищного бюджету за 2019 рік</t>
  </si>
  <si>
    <t>Найменування доходів згідно із бюджетною класифікацією</t>
  </si>
  <si>
    <t>відхилення, 
+/-</t>
  </si>
  <si>
    <t>Затверджено на 
рік з урахуванням змін на 2019 рік</t>
  </si>
  <si>
    <t>Звіт про виконання доходної частини бюджету Зачепилівської селищної ради за 2019 рік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</si>
  <si>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</si>
  <si>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</si>
  <si>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</si>
  <si>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</si>
  <si>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</si>
  <si>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</si>
  <si>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</si>
  <si>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</si>
  <si>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</si>
  <si>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</si>
  <si>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</si>
  <si>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</si>
  <si>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природного газу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</si>
  <si>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</si>
  <si>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</si>
  <si>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</si>
  <si>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</si>
  <si>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</si>
  <si>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</si>
  <si>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</si>
  <si>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</si>
  <si>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</si>
  <si>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</si>
  <si>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</si>
  <si>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</si>
  <si>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</si>
  <si>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</si>
  <si>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</si>
  <si>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</si>
  <si>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</si>
  <si>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</si>
  <si>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</si>
  <si>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</si>
  <si>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</si>
  <si>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</si>
  <si>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</si>
  <si>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</si>
  <si>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</si>
  <si>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</si>
  <si>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</si>
  <si>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</si>
  <si>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</si>
  <si>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</si>
  <si>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</si>
  <si>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</si>
  <si>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</si>
  <si>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</si>
  <si>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</si>
  <si>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</si>
  <si>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</si>
  <si>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</si>
  <si>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</si>
  <si>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</si>
  <si>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</si>
  <si>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</si>
  <si>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</si>
  <si>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Базова дотація 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</si>
  <si>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</si>
  <si>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</si>
  <si>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</si>
  <si>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</si>
  <si>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</si>
  <si>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</si>
  <si>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Всього без урахування трансферт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</si>
  <si>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</si>
  <si>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</si>
  <si>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</si>
  <si>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</si>
  <si>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</si>
  <si>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</si>
  <si>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</si>
  <si>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</si>
  <si>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</si>
  <si>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</si>
  <si>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</si>
  <si>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</si>
  <si>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</si>
  <si>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</si>
  <si>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</si>
  <si>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</si>
  <si>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</si>
  <si>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</si>
  <si>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Відділ освіти, молоді та спорту Зачепилівської селищної ради (головний розпорядник)</t>
  </si>
  <si>
    <t>Віддділ культури і туризму Зачепилівської селищної ради (головний розпорядник)</t>
  </si>
  <si>
    <t>Субвенція з місцевого бюджету на виконання інвестиційних проектів</t>
  </si>
  <si>
    <t>Залишки коштів на початок року, спрямовані на видатки</t>
  </si>
  <si>
    <t>Кошти, що передаються із загального фонду бюджету до бюджету розвитку (спеціального фонду)</t>
  </si>
  <si>
    <t>ВСЬОГО НАДХОДЖЕНЬ до спеціального фонду</t>
  </si>
  <si>
    <t>ВСЬОГО НАДХОДЖЕНЬ ЗАГАЛЬНОГО ТА СПЕЦІАЛЬНОГО ФОНДУ</t>
  </si>
  <si>
    <t>"Про затвердження звіту про виконання селищного бюджету за 2020 рік"</t>
  </si>
  <si>
    <t>до рішення XХVІІ сесії VIІІ скликання</t>
  </si>
  <si>
    <t>від 20 лютого 2019 року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</si>
</sst>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0.00"/>
    <numFmt numFmtId="195" formatCode="#,##0.0"/>
    <numFmt numFmtId="196" formatCode="#,##0.000"/>
  </numFmts>
  <fonts count="56">
    <font>
      <sz val="10"/>
      <name val="Arial Cyr"/>
      <family val="0"/>
    </font>
    <font>
      <i/>
      <sz val="10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i/>
      <sz val="9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 Cyr"/>
      <family val="0"/>
    </font>
    <font>
      <i/>
      <sz val="10"/>
      <name val="Times New Roman"/>
      <family val="1"/>
    </font>
    <font>
      <b/>
      <sz val="10"/>
      <color indexed="8"/>
      <name val="Calibri"/>
      <family val="2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10"/>
      <color indexed="8"/>
      <name val="Calibri"/>
      <family val="2"/>
    </font>
    <font>
      <b/>
      <sz val="10"/>
      <color indexed="10"/>
      <name val="Arial Cyr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39" fillId="0" borderId="11" xfId="58" applyBorder="1" applyAlignment="1">
      <alignment vertical="center" wrapText="1"/>
      <protection/>
    </xf>
    <xf numFmtId="4" fontId="8" fillId="34" borderId="10" xfId="0" applyNumberFormat="1" applyFont="1" applyFill="1" applyBorder="1" applyAlignment="1" applyProtection="1">
      <alignment horizontal="center" vertical="center" wrapText="1"/>
      <protection/>
    </xf>
    <xf numFmtId="4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22" fillId="33" borderId="11" xfId="58" applyFont="1" applyFill="1" applyBorder="1" applyAlignment="1">
      <alignment vertical="center" wrapText="1"/>
      <protection/>
    </xf>
    <xf numFmtId="0" fontId="39" fillId="0" borderId="12" xfId="58" applyBorder="1" applyAlignment="1" quotePrefix="1">
      <alignment vertical="center" wrapText="1"/>
      <protection/>
    </xf>
    <xf numFmtId="0" fontId="22" fillId="33" borderId="12" xfId="58" applyFont="1" applyFill="1" applyBorder="1" applyAlignment="1" quotePrefix="1">
      <alignment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9" fillId="0" borderId="11" xfId="59" applyBorder="1" applyAlignment="1" quotePrefix="1">
      <alignment vertical="center" wrapText="1"/>
      <protection/>
    </xf>
    <xf numFmtId="0" fontId="39" fillId="0" borderId="11" xfId="59" applyBorder="1" applyAlignment="1">
      <alignment vertical="center" wrapText="1"/>
      <protection/>
    </xf>
    <xf numFmtId="0" fontId="17" fillId="34" borderId="11" xfId="59" applyFont="1" applyFill="1" applyBorder="1" applyAlignment="1" quotePrefix="1">
      <alignment horizontal="center" vertical="center" wrapText="1"/>
      <protection/>
    </xf>
    <xf numFmtId="0" fontId="17" fillId="34" borderId="11" xfId="59" applyFont="1" applyFill="1" applyBorder="1" applyAlignment="1">
      <alignment horizontal="center" vertical="center" wrapText="1"/>
      <protection/>
    </xf>
    <xf numFmtId="0" fontId="17" fillId="34" borderId="12" xfId="58" applyFont="1" applyFill="1" applyBorder="1" applyAlignment="1" quotePrefix="1">
      <alignment horizontal="center" vertical="center" wrapText="1"/>
      <protection/>
    </xf>
    <xf numFmtId="0" fontId="17" fillId="34" borderId="11" xfId="58" applyFont="1" applyFill="1" applyBorder="1" applyAlignment="1">
      <alignment horizontal="center" vertical="center" wrapText="1"/>
      <protection/>
    </xf>
    <xf numFmtId="4" fontId="12" fillId="35" borderId="17" xfId="0" applyNumberFormat="1" applyFont="1" applyFill="1" applyBorder="1" applyAlignment="1" applyProtection="1">
      <alignment horizontal="center" vertical="center" wrapText="1"/>
      <protection/>
    </xf>
    <xf numFmtId="4" fontId="8" fillId="35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4" fontId="17" fillId="34" borderId="11" xfId="58" applyNumberFormat="1" applyFont="1" applyFill="1" applyBorder="1" applyAlignment="1">
      <alignment horizontal="center" vertical="center" wrapText="1"/>
      <protection/>
    </xf>
    <xf numFmtId="4" fontId="39" fillId="0" borderId="11" xfId="58" applyNumberFormat="1" applyBorder="1" applyAlignment="1">
      <alignment vertical="center" wrapText="1"/>
      <protection/>
    </xf>
    <xf numFmtId="4" fontId="22" fillId="33" borderId="11" xfId="58" applyNumberFormat="1" applyFont="1" applyFill="1" applyBorder="1" applyAlignment="1">
      <alignment vertical="center" wrapText="1"/>
      <protection/>
    </xf>
    <xf numFmtId="4" fontId="17" fillId="34" borderId="11" xfId="59" applyNumberFormat="1" applyFont="1" applyFill="1" applyBorder="1" applyAlignment="1">
      <alignment horizontal="center" vertical="center" wrapText="1"/>
      <protection/>
    </xf>
    <xf numFmtId="4" fontId="39" fillId="0" borderId="11" xfId="59" applyNumberFormat="1" applyBorder="1" applyAlignment="1">
      <alignment vertical="center" wrapText="1"/>
      <protection/>
    </xf>
    <xf numFmtId="3" fontId="17" fillId="34" borderId="11" xfId="58" applyNumberFormat="1" applyFont="1" applyFill="1" applyBorder="1" applyAlignment="1">
      <alignment horizontal="center" vertical="center" wrapText="1"/>
      <protection/>
    </xf>
    <xf numFmtId="3" fontId="39" fillId="0" borderId="11" xfId="58" applyNumberFormat="1" applyBorder="1" applyAlignment="1">
      <alignment vertical="center" wrapText="1"/>
      <protection/>
    </xf>
    <xf numFmtId="3" fontId="22" fillId="33" borderId="11" xfId="58" applyNumberFormat="1" applyFont="1" applyFill="1" applyBorder="1" applyAlignment="1">
      <alignment vertical="center" wrapText="1"/>
      <protection/>
    </xf>
    <xf numFmtId="3" fontId="17" fillId="34" borderId="11" xfId="59" applyNumberFormat="1" applyFont="1" applyFill="1" applyBorder="1" applyAlignment="1">
      <alignment horizontal="center" vertical="center" wrapText="1"/>
      <protection/>
    </xf>
    <xf numFmtId="3" fontId="39" fillId="0" borderId="11" xfId="59" applyNumberFormat="1" applyBorder="1" applyAlignment="1">
      <alignment vertical="center" wrapText="1"/>
      <protection/>
    </xf>
    <xf numFmtId="3" fontId="12" fillId="35" borderId="17" xfId="0" applyNumberFormat="1" applyFont="1" applyFill="1" applyBorder="1" applyAlignment="1" applyProtection="1">
      <alignment horizontal="center" vertical="center" wrapText="1"/>
      <protection/>
    </xf>
    <xf numFmtId="195" fontId="8" fillId="34" borderId="11" xfId="0" applyNumberFormat="1" applyFont="1" applyFill="1" applyBorder="1" applyAlignment="1" applyProtection="1">
      <alignment horizontal="center" vertical="center" wrapText="1"/>
      <protection/>
    </xf>
    <xf numFmtId="195" fontId="5" fillId="33" borderId="11" xfId="0" applyNumberFormat="1" applyFont="1" applyFill="1" applyBorder="1" applyAlignment="1" applyProtection="1">
      <alignment horizontal="center" vertical="center" wrapText="1"/>
      <protection/>
    </xf>
    <xf numFmtId="195" fontId="5" fillId="34" borderId="11" xfId="0" applyNumberFormat="1" applyFont="1" applyFill="1" applyBorder="1" applyAlignment="1" applyProtection="1">
      <alignment horizontal="center" vertical="center" wrapText="1"/>
      <protection/>
    </xf>
    <xf numFmtId="195" fontId="8" fillId="35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4" fontId="9" fillId="33" borderId="11" xfId="0" applyNumberFormat="1" applyFont="1" applyFill="1" applyBorder="1" applyAlignment="1" applyProtection="1">
      <alignment horizontal="center" vertical="center" wrapText="1"/>
      <protection/>
    </xf>
    <xf numFmtId="195" fontId="9" fillId="33" borderId="11" xfId="0" applyNumberFormat="1" applyFont="1" applyFill="1" applyBorder="1" applyAlignment="1" applyProtection="1">
      <alignment horizontal="center" vertical="center"/>
      <protection/>
    </xf>
    <xf numFmtId="4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195" fontId="0" fillId="33" borderId="11" xfId="0" applyNumberFormat="1" applyFont="1" applyFill="1" applyBorder="1" applyAlignment="1" applyProtection="1">
      <alignment horizontal="center" vertical="center"/>
      <protection/>
    </xf>
    <xf numFmtId="4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6" borderId="12" xfId="0" applyFont="1" applyFill="1" applyBorder="1" applyAlignment="1" applyProtection="1">
      <alignment horizontal="center" vertical="center" wrapText="1"/>
      <protection locked="0"/>
    </xf>
    <xf numFmtId="0" fontId="7" fillId="36" borderId="11" xfId="0" applyFont="1" applyFill="1" applyBorder="1" applyAlignment="1" applyProtection="1">
      <alignment horizontal="center" vertical="center" wrapText="1"/>
      <protection locked="0"/>
    </xf>
    <xf numFmtId="4" fontId="9" fillId="36" borderId="11" xfId="0" applyNumberFormat="1" applyFont="1" applyFill="1" applyBorder="1" applyAlignment="1" applyProtection="1">
      <alignment horizontal="center" vertical="center" wrapText="1"/>
      <protection/>
    </xf>
    <xf numFmtId="195" fontId="9" fillId="36" borderId="11" xfId="0" applyNumberFormat="1" applyFont="1" applyFill="1" applyBorder="1" applyAlignment="1" applyProtection="1">
      <alignment horizontal="center" vertical="center"/>
      <protection/>
    </xf>
    <xf numFmtId="0" fontId="8" fillId="36" borderId="12" xfId="0" applyFont="1" applyFill="1" applyBorder="1" applyAlignment="1" applyProtection="1">
      <alignment horizontal="center" vertical="center" wrapText="1"/>
      <protection locked="0"/>
    </xf>
    <xf numFmtId="0" fontId="8" fillId="36" borderId="11" xfId="0" applyFont="1" applyFill="1" applyBorder="1" applyAlignment="1" applyProtection="1">
      <alignment horizontal="center" vertical="center" wrapText="1"/>
      <protection locked="0"/>
    </xf>
    <xf numFmtId="4" fontId="9" fillId="36" borderId="11" xfId="0" applyNumberFormat="1" applyFont="1" applyFill="1" applyBorder="1" applyAlignment="1" applyProtection="1">
      <alignment horizontal="center" vertical="center" wrapText="1"/>
      <protection locked="0"/>
    </xf>
    <xf numFmtId="4" fontId="0" fillId="36" borderId="11" xfId="0" applyNumberFormat="1" applyFont="1" applyFill="1" applyBorder="1" applyAlignment="1" applyProtection="1">
      <alignment horizontal="center" vertical="center" wrapText="1"/>
      <protection locked="0"/>
    </xf>
    <xf numFmtId="195" fontId="0" fillId="36" borderId="11" xfId="0" applyNumberFormat="1" applyFont="1" applyFill="1" applyBorder="1" applyAlignment="1" applyProtection="1">
      <alignment horizontal="center" vertical="center"/>
      <protection/>
    </xf>
    <xf numFmtId="0" fontId="8" fillId="36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4" fontId="9" fillId="36" borderId="10" xfId="0" applyNumberFormat="1" applyFont="1" applyFill="1" applyBorder="1" applyAlignment="1" applyProtection="1">
      <alignment horizontal="center" vertical="center"/>
      <protection/>
    </xf>
    <xf numFmtId="4" fontId="9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195" fontId="9" fillId="35" borderId="11" xfId="0" applyNumberFormat="1" applyFont="1" applyFill="1" applyBorder="1" applyAlignment="1" applyProtection="1">
      <alignment horizontal="center" vertical="center"/>
      <protection/>
    </xf>
    <xf numFmtId="4" fontId="9" fillId="35" borderId="10" xfId="0" applyNumberFormat="1" applyFont="1" applyFill="1" applyBorder="1" applyAlignment="1" applyProtection="1">
      <alignment horizontal="center" vertical="center"/>
      <protection/>
    </xf>
    <xf numFmtId="4" fontId="9" fillId="35" borderId="11" xfId="0" applyNumberFormat="1" applyFont="1" applyFill="1" applyBorder="1" applyAlignment="1" applyProtection="1">
      <alignment horizontal="center" vertical="center" wrapText="1"/>
      <protection locked="0"/>
    </xf>
    <xf numFmtId="4" fontId="0" fillId="36" borderId="10" xfId="0" applyNumberFormat="1" applyFont="1" applyFill="1" applyBorder="1" applyAlignment="1" applyProtection="1">
      <alignment horizontal="center" vertical="center"/>
      <protection/>
    </xf>
    <xf numFmtId="4" fontId="23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8" fillId="36" borderId="22" xfId="0" applyFont="1" applyFill="1" applyBorder="1" applyAlignment="1" applyProtection="1">
      <alignment horizontal="center" vertical="center" wrapText="1"/>
      <protection locked="0"/>
    </xf>
    <xf numFmtId="0" fontId="8" fillId="36" borderId="23" xfId="0" applyFont="1" applyFill="1" applyBorder="1" applyAlignment="1" applyProtection="1">
      <alignment horizontal="center" vertical="center" wrapText="1"/>
      <protection locked="0"/>
    </xf>
    <xf numFmtId="4" fontId="9" fillId="36" borderId="23" xfId="0" applyNumberFormat="1" applyFont="1" applyFill="1" applyBorder="1" applyAlignment="1" applyProtection="1">
      <alignment horizontal="center" vertical="center" wrapText="1"/>
      <protection locked="0"/>
    </xf>
    <xf numFmtId="195" fontId="9" fillId="36" borderId="23" xfId="0" applyNumberFormat="1" applyFont="1" applyFill="1" applyBorder="1" applyAlignment="1" applyProtection="1">
      <alignment horizontal="center" vertical="center"/>
      <protection/>
    </xf>
    <xf numFmtId="4" fontId="9" fillId="36" borderId="24" xfId="0" applyNumberFormat="1" applyFont="1" applyFill="1" applyBorder="1" applyAlignment="1" applyProtection="1">
      <alignment horizontal="center" vertical="center"/>
      <protection/>
    </xf>
    <xf numFmtId="4" fontId="9" fillId="35" borderId="26" xfId="0" applyNumberFormat="1" applyFont="1" applyFill="1" applyBorder="1" applyAlignment="1" applyProtection="1">
      <alignment horizontal="center" vertical="center" wrapText="1"/>
      <protection/>
    </xf>
    <xf numFmtId="195" fontId="9" fillId="35" borderId="26" xfId="0" applyNumberFormat="1" applyFont="1" applyFill="1" applyBorder="1" applyAlignment="1" applyProtection="1">
      <alignment horizontal="center" vertical="center"/>
      <protection/>
    </xf>
    <xf numFmtId="4" fontId="9" fillId="35" borderId="27" xfId="0" applyNumberFormat="1" applyFont="1" applyFill="1" applyBorder="1" applyAlignment="1" applyProtection="1">
      <alignment horizontal="center" vertical="center"/>
      <protection/>
    </xf>
    <xf numFmtId="4" fontId="0" fillId="35" borderId="28" xfId="0" applyNumberFormat="1" applyFont="1" applyFill="1" applyBorder="1" applyAlignment="1" applyProtection="1">
      <alignment horizontal="center" vertical="center" wrapText="1"/>
      <protection/>
    </xf>
    <xf numFmtId="195" fontId="0" fillId="35" borderId="28" xfId="0" applyNumberFormat="1" applyFont="1" applyFill="1" applyBorder="1" applyAlignment="1" applyProtection="1">
      <alignment horizontal="center" vertical="center"/>
      <protection/>
    </xf>
    <xf numFmtId="4" fontId="0" fillId="35" borderId="29" xfId="0" applyNumberFormat="1" applyFont="1" applyFill="1" applyBorder="1" applyAlignment="1" applyProtection="1">
      <alignment horizontal="center" vertical="center"/>
      <protection/>
    </xf>
    <xf numFmtId="0" fontId="17" fillId="36" borderId="12" xfId="58" applyFont="1" applyFill="1" applyBorder="1" applyAlignment="1" quotePrefix="1">
      <alignment horizontal="center" vertical="center" wrapText="1"/>
      <protection/>
    </xf>
    <xf numFmtId="0" fontId="17" fillId="36" borderId="26" xfId="60" applyFont="1" applyFill="1" applyBorder="1" applyAlignment="1">
      <alignment horizontal="center" vertical="center" wrapText="1"/>
      <protection/>
    </xf>
    <xf numFmtId="3" fontId="17" fillId="36" borderId="11" xfId="58" applyNumberFormat="1" applyFont="1" applyFill="1" applyBorder="1" applyAlignment="1">
      <alignment horizontal="center" vertical="center" wrapText="1"/>
      <protection/>
    </xf>
    <xf numFmtId="4" fontId="17" fillId="36" borderId="11" xfId="58" applyNumberFormat="1" applyFont="1" applyFill="1" applyBorder="1" applyAlignment="1">
      <alignment horizontal="center" vertical="center" wrapText="1"/>
      <protection/>
    </xf>
    <xf numFmtId="195" fontId="8" fillId="36" borderId="11" xfId="0" applyNumberFormat="1" applyFont="1" applyFill="1" applyBorder="1" applyAlignment="1" applyProtection="1">
      <alignment horizontal="center" vertical="center" wrapText="1"/>
      <protection/>
    </xf>
    <xf numFmtId="4" fontId="8" fillId="36" borderId="10" xfId="0" applyNumberFormat="1" applyFont="1" applyFill="1" applyBorder="1" applyAlignment="1" applyProtection="1">
      <alignment horizontal="center" vertical="center" wrapText="1"/>
      <protection/>
    </xf>
    <xf numFmtId="3" fontId="17" fillId="36" borderId="28" xfId="59" applyNumberFormat="1" applyFont="1" applyFill="1" applyBorder="1" applyAlignment="1">
      <alignment horizontal="center" vertical="center" wrapText="1"/>
      <protection/>
    </xf>
    <xf numFmtId="4" fontId="17" fillId="36" borderId="28" xfId="59" applyNumberFormat="1" applyFont="1" applyFill="1" applyBorder="1" applyAlignment="1">
      <alignment horizontal="center" vertical="center" wrapText="1"/>
      <protection/>
    </xf>
    <xf numFmtId="195" fontId="8" fillId="36" borderId="28" xfId="0" applyNumberFormat="1" applyFont="1" applyFill="1" applyBorder="1" applyAlignment="1" applyProtection="1">
      <alignment horizontal="center" vertical="center" wrapText="1"/>
      <protection/>
    </xf>
    <xf numFmtId="4" fontId="8" fillId="36" borderId="29" xfId="0" applyNumberFormat="1" applyFont="1" applyFill="1" applyBorder="1" applyAlignment="1" applyProtection="1">
      <alignment horizontal="center" vertical="center" wrapText="1"/>
      <protection/>
    </xf>
    <xf numFmtId="4" fontId="21" fillId="33" borderId="30" xfId="0" applyNumberFormat="1" applyFont="1" applyFill="1" applyBorder="1" applyAlignment="1" applyProtection="1">
      <alignment horizontal="center" vertical="center" wrapText="1"/>
      <protection/>
    </xf>
    <xf numFmtId="195" fontId="0" fillId="33" borderId="30" xfId="0" applyNumberFormat="1" applyFont="1" applyFill="1" applyBorder="1" applyAlignment="1" applyProtection="1">
      <alignment horizontal="center" vertical="center"/>
      <protection/>
    </xf>
    <xf numFmtId="4" fontId="0" fillId="33" borderId="31" xfId="0" applyNumberFormat="1" applyFont="1" applyFill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4" fontId="0" fillId="33" borderId="28" xfId="0" applyNumberFormat="1" applyFont="1" applyFill="1" applyBorder="1" applyAlignment="1" applyProtection="1">
      <alignment horizontal="center" vertical="center" wrapText="1"/>
      <protection locked="0"/>
    </xf>
    <xf numFmtId="195" fontId="0" fillId="33" borderId="28" xfId="0" applyNumberFormat="1" applyFont="1" applyFill="1" applyBorder="1" applyAlignment="1" applyProtection="1">
      <alignment horizontal="center" vertical="center"/>
      <protection/>
    </xf>
    <xf numFmtId="4" fontId="0" fillId="33" borderId="29" xfId="0" applyNumberFormat="1" applyFont="1" applyFill="1" applyBorder="1" applyAlignment="1" applyProtection="1">
      <alignment horizontal="center" vertical="center"/>
      <protection/>
    </xf>
    <xf numFmtId="4" fontId="0" fillId="35" borderId="33" xfId="0" applyNumberFormat="1" applyFont="1" applyFill="1" applyBorder="1" applyAlignment="1" applyProtection="1">
      <alignment horizontal="center" vertical="center" wrapText="1"/>
      <protection locked="0"/>
    </xf>
    <xf numFmtId="195" fontId="0" fillId="35" borderId="33" xfId="0" applyNumberFormat="1" applyFont="1" applyFill="1" applyBorder="1" applyAlignment="1" applyProtection="1">
      <alignment horizontal="center" vertical="center"/>
      <protection/>
    </xf>
    <xf numFmtId="4" fontId="0" fillId="35" borderId="34" xfId="0" applyNumberFormat="1" applyFont="1" applyFill="1" applyBorder="1" applyAlignment="1" applyProtection="1">
      <alignment horizontal="center" vertical="center"/>
      <protection/>
    </xf>
    <xf numFmtId="4" fontId="0" fillId="36" borderId="28" xfId="0" applyNumberFormat="1" applyFont="1" applyFill="1" applyBorder="1" applyAlignment="1" applyProtection="1">
      <alignment horizontal="center" vertical="center" wrapText="1"/>
      <protection/>
    </xf>
    <xf numFmtId="195" fontId="0" fillId="36" borderId="28" xfId="0" applyNumberFormat="1" applyFont="1" applyFill="1" applyBorder="1" applyAlignment="1" applyProtection="1">
      <alignment horizontal="center" vertical="center"/>
      <protection/>
    </xf>
    <xf numFmtId="4" fontId="0" fillId="36" borderId="29" xfId="0" applyNumberFormat="1" applyFont="1" applyFill="1" applyBorder="1" applyAlignment="1" applyProtection="1">
      <alignment horizontal="center" vertical="center"/>
      <protection/>
    </xf>
    <xf numFmtId="4" fontId="0" fillId="36" borderId="26" xfId="0" applyNumberFormat="1" applyFont="1" applyFill="1" applyBorder="1" applyAlignment="1" applyProtection="1">
      <alignment horizontal="center" vertical="center" wrapText="1"/>
      <protection/>
    </xf>
    <xf numFmtId="195" fontId="0" fillId="36" borderId="26" xfId="0" applyNumberFormat="1" applyFont="1" applyFill="1" applyBorder="1" applyAlignment="1" applyProtection="1">
      <alignment horizontal="center" vertical="center"/>
      <protection/>
    </xf>
    <xf numFmtId="4" fontId="0" fillId="36" borderId="27" xfId="0" applyNumberFormat="1" applyFont="1" applyFill="1" applyBorder="1" applyAlignment="1" applyProtection="1">
      <alignment horizontal="center" vertical="center"/>
      <protection/>
    </xf>
    <xf numFmtId="4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0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14" fillId="35" borderId="12" xfId="0" applyFont="1" applyFill="1" applyBorder="1" applyAlignment="1" applyProtection="1">
      <alignment horizontal="center" vertical="center" wrapText="1"/>
      <protection locked="0"/>
    </xf>
    <xf numFmtId="0" fontId="14" fillId="35" borderId="11" xfId="0" applyFont="1" applyFill="1" applyBorder="1" applyAlignment="1" applyProtection="1">
      <alignment horizontal="center" vertical="center" wrapText="1"/>
      <protection locked="0"/>
    </xf>
    <xf numFmtId="0" fontId="14" fillId="35" borderId="36" xfId="0" applyFont="1" applyFill="1" applyBorder="1" applyAlignment="1" applyProtection="1">
      <alignment horizontal="center" vertical="center" wrapText="1"/>
      <protection locked="0"/>
    </xf>
    <xf numFmtId="0" fontId="14" fillId="35" borderId="33" xfId="0" applyFont="1" applyFill="1" applyBorder="1" applyAlignment="1" applyProtection="1">
      <alignment horizontal="center" vertical="center" wrapText="1"/>
      <protection locked="0"/>
    </xf>
    <xf numFmtId="0" fontId="3" fillId="35" borderId="37" xfId="0" applyFont="1" applyFill="1" applyBorder="1" applyAlignment="1" applyProtection="1">
      <alignment horizontal="center" vertical="center" wrapText="1"/>
      <protection locked="0"/>
    </xf>
    <xf numFmtId="0" fontId="3" fillId="35" borderId="26" xfId="0" applyFont="1" applyFill="1" applyBorder="1" applyAlignment="1" applyProtection="1">
      <alignment horizontal="center" vertical="center" wrapText="1"/>
      <protection locked="0"/>
    </xf>
    <xf numFmtId="0" fontId="2" fillId="35" borderId="32" xfId="0" applyFont="1" applyFill="1" applyBorder="1" applyAlignment="1" applyProtection="1">
      <alignment horizontal="center" vertical="center" wrapText="1"/>
      <protection locked="0"/>
    </xf>
    <xf numFmtId="0" fontId="2" fillId="35" borderId="28" xfId="0" applyFont="1" applyFill="1" applyBorder="1" applyAlignment="1" applyProtection="1">
      <alignment horizontal="center" vertical="center" wrapText="1"/>
      <protection locked="0"/>
    </xf>
    <xf numFmtId="0" fontId="9" fillId="36" borderId="38" xfId="0" applyFont="1" applyFill="1" applyBorder="1" applyAlignment="1" applyProtection="1">
      <alignment horizontal="center" vertical="center" wrapText="1"/>
      <protection locked="0"/>
    </xf>
    <xf numFmtId="0" fontId="9" fillId="36" borderId="3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36" borderId="40" xfId="0" applyFont="1" applyFill="1" applyBorder="1" applyAlignment="1" applyProtection="1">
      <alignment horizontal="center" vertical="center" wrapText="1"/>
      <protection locked="0"/>
    </xf>
    <xf numFmtId="0" fontId="9" fillId="36" borderId="41" xfId="0" applyFont="1" applyFill="1" applyBorder="1" applyAlignment="1" applyProtection="1">
      <alignment horizontal="center" vertical="center" wrapText="1"/>
      <protection locked="0"/>
    </xf>
    <xf numFmtId="4" fontId="13" fillId="0" borderId="42" xfId="0" applyNumberFormat="1" applyFont="1" applyBorder="1" applyAlignment="1">
      <alignment horizontal="center" vertical="center" wrapText="1"/>
    </xf>
    <xf numFmtId="4" fontId="13" fillId="0" borderId="43" xfId="0" applyNumberFormat="1" applyFont="1" applyBorder="1" applyAlignment="1">
      <alignment horizontal="center" vertical="center" wrapText="1"/>
    </xf>
    <xf numFmtId="4" fontId="13" fillId="0" borderId="44" xfId="0" applyNumberFormat="1" applyFont="1" applyBorder="1" applyAlignment="1">
      <alignment horizontal="center" vertical="center" wrapText="1"/>
    </xf>
    <xf numFmtId="4" fontId="12" fillId="35" borderId="15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3" fillId="0" borderId="42" xfId="0" applyFont="1" applyBorder="1" applyAlignment="1" applyProtection="1">
      <alignment horizontal="center" vertical="center" wrapText="1"/>
      <protection locked="0"/>
    </xf>
    <xf numFmtId="0" fontId="13" fillId="0" borderId="43" xfId="0" applyFont="1" applyBorder="1" applyAlignment="1" applyProtection="1">
      <alignment horizontal="center" vertical="center" wrapText="1"/>
      <protection locked="0"/>
    </xf>
    <xf numFmtId="0" fontId="13" fillId="0" borderId="44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7" fillId="36" borderId="45" xfId="62" applyFont="1" applyFill="1" applyBorder="1" applyAlignment="1">
      <alignment horizontal="center" vertical="center" wrapText="1"/>
      <protection/>
    </xf>
    <xf numFmtId="0" fontId="17" fillId="36" borderId="39" xfId="62" applyFont="1" applyFill="1" applyBorder="1" applyAlignment="1">
      <alignment horizontal="center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31"/>
  <sheetViews>
    <sheetView showZeros="0" tabSelected="1" zoomScale="115" zoomScaleNormal="115" zoomScalePageLayoutView="0" workbookViewId="0" topLeftCell="A1">
      <selection activeCell="J9" sqref="J9"/>
    </sheetView>
  </sheetViews>
  <sheetFormatPr defaultColWidth="9.00390625" defaultRowHeight="12.75"/>
  <cols>
    <col min="1" max="1" width="1.25" style="0" customWidth="1"/>
    <col min="2" max="2" width="9.875" style="10" customWidth="1"/>
    <col min="3" max="3" width="49.625" style="0" customWidth="1"/>
    <col min="4" max="5" width="15.00390625" style="0" customWidth="1"/>
    <col min="6" max="6" width="14.25390625" style="0" customWidth="1"/>
    <col min="7" max="7" width="11.25390625" style="0" customWidth="1"/>
  </cols>
  <sheetData>
    <row r="1" ht="12.75">
      <c r="E1" s="1" t="s">
        <v>7</v>
      </c>
    </row>
    <row r="2" ht="12.75">
      <c r="E2" s="6" t="s">
        <v>233</v>
      </c>
    </row>
    <row r="3" ht="12.75">
      <c r="E3" s="6" t="s">
        <v>234</v>
      </c>
    </row>
    <row r="4" ht="12.75">
      <c r="E4" s="6" t="s">
        <v>232</v>
      </c>
    </row>
    <row r="5" ht="12.75">
      <c r="G5" s="5"/>
    </row>
    <row r="6" spans="2:7" ht="15.75">
      <c r="B6" s="148" t="s">
        <v>142</v>
      </c>
      <c r="C6" s="148"/>
      <c r="D6" s="148"/>
      <c r="E6" s="148"/>
      <c r="F6" s="148"/>
      <c r="G6" s="148"/>
    </row>
    <row r="7" spans="2:7" ht="11.25" customHeight="1">
      <c r="B7" s="149"/>
      <c r="C7" s="149"/>
      <c r="D7" s="149"/>
      <c r="E7" s="149"/>
      <c r="F7" s="149"/>
      <c r="G7" s="149"/>
    </row>
    <row r="8" spans="2:7" ht="13.5" thickBot="1">
      <c r="B8" s="11"/>
      <c r="C8" s="3"/>
      <c r="D8" s="3"/>
      <c r="E8" s="3"/>
      <c r="F8" s="3"/>
      <c r="G8" s="4" t="s">
        <v>6</v>
      </c>
    </row>
    <row r="9" spans="2:7" ht="64.5" customHeight="1" thickBot="1">
      <c r="B9" s="93" t="s">
        <v>1</v>
      </c>
      <c r="C9" s="94" t="s">
        <v>139</v>
      </c>
      <c r="D9" s="94" t="s">
        <v>141</v>
      </c>
      <c r="E9" s="94" t="s">
        <v>128</v>
      </c>
      <c r="F9" s="94" t="s">
        <v>9</v>
      </c>
      <c r="G9" s="95" t="s">
        <v>140</v>
      </c>
    </row>
    <row r="10" spans="2:7" ht="12.75" customHeight="1">
      <c r="B10" s="90">
        <v>1</v>
      </c>
      <c r="C10" s="91">
        <v>2</v>
      </c>
      <c r="D10" s="91">
        <v>3</v>
      </c>
      <c r="E10" s="91">
        <v>4</v>
      </c>
      <c r="F10" s="91" t="s">
        <v>132</v>
      </c>
      <c r="G10" s="92" t="s">
        <v>133</v>
      </c>
    </row>
    <row r="11" spans="2:7" ht="12.75">
      <c r="B11" s="69">
        <v>10000000</v>
      </c>
      <c r="C11" s="70" t="s">
        <v>143</v>
      </c>
      <c r="D11" s="71">
        <v>39911134</v>
      </c>
      <c r="E11" s="71">
        <v>40928662.79</v>
      </c>
      <c r="F11" s="72">
        <f>E11/D11*100</f>
        <v>102.54948604066223</v>
      </c>
      <c r="G11" s="80">
        <f>E11-D11</f>
        <v>1017528.7899999991</v>
      </c>
    </row>
    <row r="12" spans="2:7" ht="25.5">
      <c r="B12" s="73">
        <v>11000000</v>
      </c>
      <c r="C12" s="74" t="s">
        <v>144</v>
      </c>
      <c r="D12" s="75">
        <v>22721393</v>
      </c>
      <c r="E12" s="75">
        <v>23561747.009999998</v>
      </c>
      <c r="F12" s="72">
        <f aca="true" t="shared" si="0" ref="F12:F75">E12/D12*100</f>
        <v>103.69851447928389</v>
      </c>
      <c r="G12" s="80">
        <f aca="true" t="shared" si="1" ref="G12:G75">E12-D12</f>
        <v>840354.0099999979</v>
      </c>
    </row>
    <row r="13" spans="2:7" ht="12.75">
      <c r="B13" s="55">
        <v>11010000</v>
      </c>
      <c r="C13" s="62" t="s">
        <v>145</v>
      </c>
      <c r="D13" s="65">
        <v>22688582</v>
      </c>
      <c r="E13" s="65">
        <v>23528936.009999998</v>
      </c>
      <c r="F13" s="64">
        <f t="shared" si="0"/>
        <v>103.70386307086092</v>
      </c>
      <c r="G13" s="81">
        <f t="shared" si="1"/>
        <v>840354.0099999979</v>
      </c>
    </row>
    <row r="14" spans="2:7" ht="54.75" customHeight="1">
      <c r="B14" s="59">
        <v>11010100</v>
      </c>
      <c r="C14" s="60" t="s">
        <v>16</v>
      </c>
      <c r="D14" s="66">
        <v>15408350</v>
      </c>
      <c r="E14" s="66">
        <v>15754697.08</v>
      </c>
      <c r="F14" s="67">
        <f t="shared" si="0"/>
        <v>102.24778824468552</v>
      </c>
      <c r="G14" s="82">
        <f t="shared" si="1"/>
        <v>346347.0800000001</v>
      </c>
    </row>
    <row r="15" spans="2:7" ht="63.75">
      <c r="B15" s="57">
        <v>11010200</v>
      </c>
      <c r="C15" s="61" t="s">
        <v>146</v>
      </c>
      <c r="D15" s="66">
        <v>968366</v>
      </c>
      <c r="E15" s="66">
        <v>1039679.31</v>
      </c>
      <c r="F15" s="67">
        <f t="shared" si="0"/>
        <v>107.36429304622426</v>
      </c>
      <c r="G15" s="82">
        <f t="shared" si="1"/>
        <v>71313.31000000006</v>
      </c>
    </row>
    <row r="16" spans="2:7" ht="38.25">
      <c r="B16" s="59">
        <v>11010400</v>
      </c>
      <c r="C16" s="58" t="s">
        <v>147</v>
      </c>
      <c r="D16" s="66">
        <v>5734646</v>
      </c>
      <c r="E16" s="66">
        <v>6153619.76</v>
      </c>
      <c r="F16" s="67">
        <f t="shared" si="0"/>
        <v>107.30600912419006</v>
      </c>
      <c r="G16" s="82">
        <f t="shared" si="1"/>
        <v>418973.7599999998</v>
      </c>
    </row>
    <row r="17" spans="2:7" ht="25.5">
      <c r="B17" s="59">
        <v>11010500</v>
      </c>
      <c r="C17" s="58" t="s">
        <v>17</v>
      </c>
      <c r="D17" s="66">
        <v>577220</v>
      </c>
      <c r="E17" s="66">
        <v>580939.86</v>
      </c>
      <c r="F17" s="67">
        <f t="shared" si="0"/>
        <v>100.6444440594574</v>
      </c>
      <c r="G17" s="82">
        <f t="shared" si="1"/>
        <v>3719.859999999986</v>
      </c>
    </row>
    <row r="18" spans="2:7" ht="12.75">
      <c r="B18" s="53">
        <v>11020000</v>
      </c>
      <c r="C18" s="62" t="s">
        <v>148</v>
      </c>
      <c r="D18" s="65">
        <v>32811</v>
      </c>
      <c r="E18" s="65">
        <v>32811</v>
      </c>
      <c r="F18" s="64">
        <f t="shared" si="0"/>
        <v>100</v>
      </c>
      <c r="G18" s="81">
        <f t="shared" si="1"/>
        <v>0</v>
      </c>
    </row>
    <row r="19" spans="2:7" ht="25.5">
      <c r="B19" s="59">
        <v>11020200</v>
      </c>
      <c r="C19" s="58" t="s">
        <v>149</v>
      </c>
      <c r="D19" s="66">
        <v>32811</v>
      </c>
      <c r="E19" s="66">
        <v>32811</v>
      </c>
      <c r="F19" s="67">
        <f t="shared" si="0"/>
        <v>100</v>
      </c>
      <c r="G19" s="82">
        <f t="shared" si="1"/>
        <v>0</v>
      </c>
    </row>
    <row r="20" spans="2:7" ht="25.5">
      <c r="B20" s="69">
        <v>13000000</v>
      </c>
      <c r="C20" s="78" t="s">
        <v>150</v>
      </c>
      <c r="D20" s="75">
        <v>195182</v>
      </c>
      <c r="E20" s="75">
        <v>195185.19999999998</v>
      </c>
      <c r="F20" s="72">
        <f t="shared" si="0"/>
        <v>100.00163949544527</v>
      </c>
      <c r="G20" s="80">
        <f t="shared" si="1"/>
        <v>3.1999999999825377</v>
      </c>
    </row>
    <row r="21" spans="2:7" ht="25.5">
      <c r="B21" s="53">
        <v>13010000</v>
      </c>
      <c r="C21" s="62" t="s">
        <v>151</v>
      </c>
      <c r="D21" s="65">
        <v>187550</v>
      </c>
      <c r="E21" s="65">
        <v>187550</v>
      </c>
      <c r="F21" s="64">
        <f t="shared" si="0"/>
        <v>100</v>
      </c>
      <c r="G21" s="81">
        <f t="shared" si="1"/>
        <v>0</v>
      </c>
    </row>
    <row r="22" spans="2:7" ht="51">
      <c r="B22" s="59">
        <v>13010200</v>
      </c>
      <c r="C22" s="58" t="s">
        <v>152</v>
      </c>
      <c r="D22" s="66">
        <v>187550</v>
      </c>
      <c r="E22" s="66">
        <v>187550</v>
      </c>
      <c r="F22" s="67">
        <f t="shared" si="0"/>
        <v>100</v>
      </c>
      <c r="G22" s="82">
        <f t="shared" si="1"/>
        <v>0</v>
      </c>
    </row>
    <row r="23" spans="2:7" ht="12.75">
      <c r="B23" s="53">
        <v>13030000</v>
      </c>
      <c r="C23" s="62" t="s">
        <v>153</v>
      </c>
      <c r="D23" s="65">
        <v>7632</v>
      </c>
      <c r="E23" s="65">
        <v>7635.2</v>
      </c>
      <c r="F23" s="64">
        <f t="shared" si="0"/>
        <v>100.04192872117402</v>
      </c>
      <c r="G23" s="81">
        <f t="shared" si="1"/>
        <v>3.199999999999818</v>
      </c>
    </row>
    <row r="24" spans="2:7" ht="25.5">
      <c r="B24" s="59">
        <v>13030100</v>
      </c>
      <c r="C24" s="58" t="s">
        <v>154</v>
      </c>
      <c r="D24" s="66">
        <v>7540</v>
      </c>
      <c r="E24" s="66">
        <v>7543.4</v>
      </c>
      <c r="F24" s="67">
        <f t="shared" si="0"/>
        <v>100.0450928381963</v>
      </c>
      <c r="G24" s="82">
        <f t="shared" si="1"/>
        <v>3.399999999999636</v>
      </c>
    </row>
    <row r="25" spans="2:7" ht="25.5">
      <c r="B25" s="57">
        <v>13030800</v>
      </c>
      <c r="C25" s="79" t="s">
        <v>155</v>
      </c>
      <c r="D25" s="66">
        <v>92</v>
      </c>
      <c r="E25" s="66">
        <v>91.8</v>
      </c>
      <c r="F25" s="67">
        <f t="shared" si="0"/>
        <v>99.78260869565217</v>
      </c>
      <c r="G25" s="82">
        <f t="shared" si="1"/>
        <v>-0.20000000000000284</v>
      </c>
    </row>
    <row r="26" spans="2:7" ht="18" customHeight="1">
      <c r="B26" s="69">
        <v>14000000</v>
      </c>
      <c r="C26" s="78" t="s">
        <v>156</v>
      </c>
      <c r="D26" s="75">
        <v>996580</v>
      </c>
      <c r="E26" s="75">
        <v>1015428.68</v>
      </c>
      <c r="F26" s="72">
        <f t="shared" si="0"/>
        <v>101.89133637038672</v>
      </c>
      <c r="G26" s="80">
        <f t="shared" si="1"/>
        <v>18848.68000000005</v>
      </c>
    </row>
    <row r="27" spans="2:7" ht="25.5">
      <c r="B27" s="53">
        <v>14020000</v>
      </c>
      <c r="C27" s="62" t="s">
        <v>157</v>
      </c>
      <c r="D27" s="65">
        <v>168510</v>
      </c>
      <c r="E27" s="65">
        <v>174266.75</v>
      </c>
      <c r="F27" s="64">
        <f t="shared" si="0"/>
        <v>103.41626609696755</v>
      </c>
      <c r="G27" s="81">
        <f t="shared" si="1"/>
        <v>5756.75</v>
      </c>
    </row>
    <row r="28" spans="2:7" ht="12.75">
      <c r="B28" s="59">
        <v>14021900</v>
      </c>
      <c r="C28" s="58" t="s">
        <v>18</v>
      </c>
      <c r="D28" s="66">
        <v>168510</v>
      </c>
      <c r="E28" s="66">
        <v>174266.75</v>
      </c>
      <c r="F28" s="67">
        <f t="shared" si="0"/>
        <v>103.41626609696755</v>
      </c>
      <c r="G28" s="82">
        <f t="shared" si="1"/>
        <v>5756.75</v>
      </c>
    </row>
    <row r="29" spans="2:7" ht="25.5">
      <c r="B29" s="55">
        <v>14030000</v>
      </c>
      <c r="C29" s="56" t="s">
        <v>158</v>
      </c>
      <c r="D29" s="65">
        <v>701000</v>
      </c>
      <c r="E29" s="65">
        <v>713225.9</v>
      </c>
      <c r="F29" s="64">
        <f t="shared" si="0"/>
        <v>101.74406562054207</v>
      </c>
      <c r="G29" s="81">
        <f t="shared" si="1"/>
        <v>12225.900000000023</v>
      </c>
    </row>
    <row r="30" spans="2:7" ht="12.75">
      <c r="B30" s="57">
        <v>14031900</v>
      </c>
      <c r="C30" s="79" t="s">
        <v>18</v>
      </c>
      <c r="D30" s="66">
        <v>701000</v>
      </c>
      <c r="E30" s="66">
        <v>713225.9</v>
      </c>
      <c r="F30" s="67">
        <f t="shared" si="0"/>
        <v>101.74406562054207</v>
      </c>
      <c r="G30" s="82">
        <f t="shared" si="1"/>
        <v>12225.900000000023</v>
      </c>
    </row>
    <row r="31" spans="2:7" ht="25.5">
      <c r="B31" s="53">
        <v>14040000</v>
      </c>
      <c r="C31" s="62" t="s">
        <v>159</v>
      </c>
      <c r="D31" s="65">
        <v>127070</v>
      </c>
      <c r="E31" s="65">
        <v>127936.03</v>
      </c>
      <c r="F31" s="64">
        <f t="shared" si="0"/>
        <v>100.68153773510664</v>
      </c>
      <c r="G31" s="81">
        <f t="shared" si="1"/>
        <v>866.0299999999988</v>
      </c>
    </row>
    <row r="32" spans="2:7" ht="18.75" customHeight="1">
      <c r="B32" s="69">
        <v>18000000</v>
      </c>
      <c r="C32" s="78" t="s">
        <v>160</v>
      </c>
      <c r="D32" s="75">
        <v>15997979</v>
      </c>
      <c r="E32" s="75">
        <v>16156301.9</v>
      </c>
      <c r="F32" s="72">
        <f t="shared" si="0"/>
        <v>100.98964312929778</v>
      </c>
      <c r="G32" s="80">
        <f t="shared" si="1"/>
        <v>158322.90000000037</v>
      </c>
    </row>
    <row r="33" spans="2:7" ht="12.75">
      <c r="B33" s="53">
        <v>18010000</v>
      </c>
      <c r="C33" s="62" t="s">
        <v>161</v>
      </c>
      <c r="D33" s="65">
        <v>8987990</v>
      </c>
      <c r="E33" s="65">
        <v>9135970.19</v>
      </c>
      <c r="F33" s="64">
        <f t="shared" si="0"/>
        <v>101.64642139121204</v>
      </c>
      <c r="G33" s="81">
        <f t="shared" si="1"/>
        <v>147980.18999999948</v>
      </c>
    </row>
    <row r="34" spans="2:7" ht="38.25">
      <c r="B34" s="59">
        <v>18010100</v>
      </c>
      <c r="C34" s="58" t="s">
        <v>162</v>
      </c>
      <c r="D34" s="66">
        <v>25990</v>
      </c>
      <c r="E34" s="66">
        <v>25999.44</v>
      </c>
      <c r="F34" s="67">
        <f t="shared" si="0"/>
        <v>100.03632166217776</v>
      </c>
      <c r="G34" s="82">
        <f t="shared" si="1"/>
        <v>9.43999999999869</v>
      </c>
    </row>
    <row r="35" spans="2:7" ht="38.25">
      <c r="B35" s="59">
        <v>18010200</v>
      </c>
      <c r="C35" s="58" t="s">
        <v>163</v>
      </c>
      <c r="D35" s="66">
        <v>50790</v>
      </c>
      <c r="E35" s="66">
        <v>50790.23</v>
      </c>
      <c r="F35" s="67">
        <f t="shared" si="0"/>
        <v>100.00045284504824</v>
      </c>
      <c r="G35" s="82">
        <f t="shared" si="1"/>
        <v>0.23000000000320142</v>
      </c>
    </row>
    <row r="36" spans="2:7" ht="38.25">
      <c r="B36" s="59">
        <v>18010300</v>
      </c>
      <c r="C36" s="58" t="s">
        <v>164</v>
      </c>
      <c r="D36" s="66">
        <v>309100</v>
      </c>
      <c r="E36" s="66">
        <v>310203.26</v>
      </c>
      <c r="F36" s="67">
        <f t="shared" si="0"/>
        <v>100.3569265609835</v>
      </c>
      <c r="G36" s="82">
        <f t="shared" si="1"/>
        <v>1103.2600000000093</v>
      </c>
    </row>
    <row r="37" spans="2:7" ht="38.25">
      <c r="B37" s="59">
        <v>18010400</v>
      </c>
      <c r="C37" s="58" t="s">
        <v>165</v>
      </c>
      <c r="D37" s="66">
        <v>245200</v>
      </c>
      <c r="E37" s="66">
        <v>245705.84</v>
      </c>
      <c r="F37" s="67">
        <f t="shared" si="0"/>
        <v>100.20629690048939</v>
      </c>
      <c r="G37" s="82">
        <f t="shared" si="1"/>
        <v>505.8399999999965</v>
      </c>
    </row>
    <row r="38" spans="2:7" ht="12.75">
      <c r="B38" s="59">
        <v>18010500</v>
      </c>
      <c r="C38" s="58" t="s">
        <v>166</v>
      </c>
      <c r="D38" s="66">
        <v>445600</v>
      </c>
      <c r="E38" s="66">
        <v>476381.03</v>
      </c>
      <c r="F38" s="67">
        <f t="shared" si="0"/>
        <v>106.90777154398565</v>
      </c>
      <c r="G38" s="82">
        <f t="shared" si="1"/>
        <v>30781.030000000028</v>
      </c>
    </row>
    <row r="39" spans="2:7" ht="12.75">
      <c r="B39" s="59">
        <v>18010600</v>
      </c>
      <c r="C39" s="58" t="s">
        <v>167</v>
      </c>
      <c r="D39" s="66">
        <v>4275990</v>
      </c>
      <c r="E39" s="66">
        <v>4375028.1</v>
      </c>
      <c r="F39" s="67">
        <f t="shared" si="0"/>
        <v>102.31614433148815</v>
      </c>
      <c r="G39" s="82">
        <f t="shared" si="1"/>
        <v>99038.09999999963</v>
      </c>
    </row>
    <row r="40" spans="2:7" ht="12.75">
      <c r="B40" s="59">
        <v>18010700</v>
      </c>
      <c r="C40" s="58" t="s">
        <v>168</v>
      </c>
      <c r="D40" s="66">
        <v>2770320</v>
      </c>
      <c r="E40" s="66">
        <v>2783289.35</v>
      </c>
      <c r="F40" s="67">
        <f t="shared" si="0"/>
        <v>100.46815349851282</v>
      </c>
      <c r="G40" s="82">
        <f t="shared" si="1"/>
        <v>12969.350000000093</v>
      </c>
    </row>
    <row r="41" spans="2:7" ht="12.75">
      <c r="B41" s="59">
        <v>18010900</v>
      </c>
      <c r="C41" s="58" t="s">
        <v>169</v>
      </c>
      <c r="D41" s="66">
        <v>865000</v>
      </c>
      <c r="E41" s="66">
        <v>868572.94</v>
      </c>
      <c r="F41" s="67">
        <f t="shared" si="0"/>
        <v>100.41305664739883</v>
      </c>
      <c r="G41" s="82">
        <f t="shared" si="1"/>
        <v>3572.939999999944</v>
      </c>
    </row>
    <row r="42" spans="2:7" ht="12.75">
      <c r="B42" s="57">
        <v>18011100</v>
      </c>
      <c r="C42" s="79" t="s">
        <v>170</v>
      </c>
      <c r="D42" s="66">
        <v>0</v>
      </c>
      <c r="E42" s="66">
        <v>0</v>
      </c>
      <c r="F42" s="67"/>
      <c r="G42" s="82">
        <f t="shared" si="1"/>
        <v>0</v>
      </c>
    </row>
    <row r="43" spans="2:7" ht="12.75">
      <c r="B43" s="53">
        <v>18030000</v>
      </c>
      <c r="C43" s="62" t="s">
        <v>171</v>
      </c>
      <c r="D43" s="65">
        <v>1454</v>
      </c>
      <c r="E43" s="65">
        <v>1454.33</v>
      </c>
      <c r="F43" s="64">
        <f t="shared" si="0"/>
        <v>100.02269601100413</v>
      </c>
      <c r="G43" s="81">
        <f t="shared" si="1"/>
        <v>0.32999999999992724</v>
      </c>
    </row>
    <row r="44" spans="2:7" ht="12.75">
      <c r="B44" s="59">
        <v>18030200</v>
      </c>
      <c r="C44" s="58" t="s">
        <v>172</v>
      </c>
      <c r="D44" s="66">
        <v>1454</v>
      </c>
      <c r="E44" s="66">
        <v>1454.33</v>
      </c>
      <c r="F44" s="67">
        <f t="shared" si="0"/>
        <v>100.02269601100413</v>
      </c>
      <c r="G44" s="82">
        <f t="shared" si="1"/>
        <v>0.32999999999992724</v>
      </c>
    </row>
    <row r="45" spans="2:7" ht="40.5" customHeight="1">
      <c r="B45" s="53">
        <v>18050000</v>
      </c>
      <c r="C45" s="62" t="s">
        <v>173</v>
      </c>
      <c r="D45" s="65">
        <v>7008535</v>
      </c>
      <c r="E45" s="65">
        <v>7018877.380000001</v>
      </c>
      <c r="F45" s="64">
        <f t="shared" si="0"/>
        <v>100.14756835772386</v>
      </c>
      <c r="G45" s="81">
        <f t="shared" si="1"/>
        <v>10342.38000000082</v>
      </c>
    </row>
    <row r="46" spans="2:7" ht="12.75">
      <c r="B46" s="57">
        <v>18050300</v>
      </c>
      <c r="C46" s="61" t="s">
        <v>174</v>
      </c>
      <c r="D46" s="68">
        <v>60640</v>
      </c>
      <c r="E46" s="68">
        <v>62654.33</v>
      </c>
      <c r="F46" s="67">
        <f t="shared" si="0"/>
        <v>103.32178430079155</v>
      </c>
      <c r="G46" s="82">
        <f t="shared" si="1"/>
        <v>2014.3300000000017</v>
      </c>
    </row>
    <row r="47" spans="2:7" ht="12.75">
      <c r="B47" s="59">
        <v>18050400</v>
      </c>
      <c r="C47" s="60" t="s">
        <v>175</v>
      </c>
      <c r="D47" s="68">
        <v>2186860</v>
      </c>
      <c r="E47" s="68">
        <v>2201030.56</v>
      </c>
      <c r="F47" s="67">
        <f t="shared" si="0"/>
        <v>100.6479866109399</v>
      </c>
      <c r="G47" s="82">
        <f t="shared" si="1"/>
        <v>14170.560000000056</v>
      </c>
    </row>
    <row r="48" spans="2:7" ht="51">
      <c r="B48" s="59">
        <v>18050500</v>
      </c>
      <c r="C48" s="60" t="s">
        <v>176</v>
      </c>
      <c r="D48" s="68">
        <v>4761035</v>
      </c>
      <c r="E48" s="68">
        <v>4755192.49</v>
      </c>
      <c r="F48" s="67">
        <f t="shared" si="0"/>
        <v>99.87728487608261</v>
      </c>
      <c r="G48" s="82">
        <f t="shared" si="1"/>
        <v>-5842.5099999997765</v>
      </c>
    </row>
    <row r="49" spans="2:7" ht="12.75">
      <c r="B49" s="69">
        <v>20000000</v>
      </c>
      <c r="C49" s="70" t="s">
        <v>177</v>
      </c>
      <c r="D49" s="71">
        <v>1149931</v>
      </c>
      <c r="E49" s="71">
        <v>1193579.91</v>
      </c>
      <c r="F49" s="72">
        <f t="shared" si="0"/>
        <v>103.79578513841265</v>
      </c>
      <c r="G49" s="80">
        <f t="shared" si="1"/>
        <v>43648.909999999916</v>
      </c>
    </row>
    <row r="50" spans="2:7" ht="12.75">
      <c r="B50" s="69">
        <v>21000000</v>
      </c>
      <c r="C50" s="70" t="s">
        <v>178</v>
      </c>
      <c r="D50" s="71">
        <v>62032</v>
      </c>
      <c r="E50" s="71">
        <v>62032.43</v>
      </c>
      <c r="F50" s="72">
        <f t="shared" si="0"/>
        <v>100.00069319061129</v>
      </c>
      <c r="G50" s="80">
        <f t="shared" si="1"/>
        <v>0.43000000000029104</v>
      </c>
    </row>
    <row r="51" spans="2:7" ht="12.75">
      <c r="B51" s="53">
        <v>21080000</v>
      </c>
      <c r="C51" s="54" t="s">
        <v>179</v>
      </c>
      <c r="D51" s="63">
        <v>62032</v>
      </c>
      <c r="E51" s="63">
        <v>62032.43</v>
      </c>
      <c r="F51" s="64">
        <f t="shared" si="0"/>
        <v>100.00069319061129</v>
      </c>
      <c r="G51" s="81">
        <f t="shared" si="1"/>
        <v>0.43000000000029104</v>
      </c>
    </row>
    <row r="52" spans="2:7" ht="12.75">
      <c r="B52" s="59">
        <v>21080500</v>
      </c>
      <c r="C52" s="60" t="s">
        <v>180</v>
      </c>
      <c r="D52" s="66">
        <v>59074</v>
      </c>
      <c r="E52" s="66">
        <v>59074.43</v>
      </c>
      <c r="F52" s="67">
        <f t="shared" si="0"/>
        <v>100.00072790059924</v>
      </c>
      <c r="G52" s="82">
        <f t="shared" si="1"/>
        <v>0.43000000000029104</v>
      </c>
    </row>
    <row r="53" spans="2:7" ht="12.75">
      <c r="B53" s="57">
        <v>21081100</v>
      </c>
      <c r="C53" s="61" t="s">
        <v>181</v>
      </c>
      <c r="D53" s="66">
        <v>2958</v>
      </c>
      <c r="E53" s="66">
        <v>2958</v>
      </c>
      <c r="F53" s="67">
        <f t="shared" si="0"/>
        <v>100</v>
      </c>
      <c r="G53" s="82">
        <f t="shared" si="1"/>
        <v>0</v>
      </c>
    </row>
    <row r="54" spans="2:7" ht="25.5">
      <c r="B54" s="69">
        <v>22000000</v>
      </c>
      <c r="C54" s="70" t="s">
        <v>182</v>
      </c>
      <c r="D54" s="75">
        <v>1017265</v>
      </c>
      <c r="E54" s="75">
        <v>1048964.78</v>
      </c>
      <c r="F54" s="72">
        <f t="shared" si="0"/>
        <v>103.11617720063111</v>
      </c>
      <c r="G54" s="80">
        <f t="shared" si="1"/>
        <v>31699.780000000028</v>
      </c>
    </row>
    <row r="55" spans="2:7" ht="15" customHeight="1">
      <c r="B55" s="53">
        <v>22010000</v>
      </c>
      <c r="C55" s="54" t="s">
        <v>183</v>
      </c>
      <c r="D55" s="65">
        <v>854105</v>
      </c>
      <c r="E55" s="65">
        <v>863850.26</v>
      </c>
      <c r="F55" s="64">
        <f t="shared" si="0"/>
        <v>101.1409908617793</v>
      </c>
      <c r="G55" s="81">
        <f t="shared" si="1"/>
        <v>9745.26000000001</v>
      </c>
    </row>
    <row r="56" spans="2:7" ht="36.75" customHeight="1">
      <c r="B56" s="59">
        <v>22010300</v>
      </c>
      <c r="C56" s="60" t="s">
        <v>184</v>
      </c>
      <c r="D56" s="66">
        <v>5410</v>
      </c>
      <c r="E56" s="66">
        <v>5410</v>
      </c>
      <c r="F56" s="67">
        <f t="shared" si="0"/>
        <v>100</v>
      </c>
      <c r="G56" s="82">
        <f t="shared" si="1"/>
        <v>0</v>
      </c>
    </row>
    <row r="57" spans="2:7" ht="15" customHeight="1">
      <c r="B57" s="59">
        <v>22012500</v>
      </c>
      <c r="C57" s="58" t="s">
        <v>19</v>
      </c>
      <c r="D57" s="66">
        <v>404795</v>
      </c>
      <c r="E57" s="66">
        <v>409481.25</v>
      </c>
      <c r="F57" s="67">
        <f t="shared" si="0"/>
        <v>101.15768475401129</v>
      </c>
      <c r="G57" s="82">
        <f t="shared" si="1"/>
        <v>4686.25</v>
      </c>
    </row>
    <row r="58" spans="2:7" ht="25.5">
      <c r="B58" s="57">
        <v>22012600</v>
      </c>
      <c r="C58" s="79" t="s">
        <v>185</v>
      </c>
      <c r="D58" s="68">
        <v>443900</v>
      </c>
      <c r="E58" s="68">
        <v>448959.01</v>
      </c>
      <c r="F58" s="67">
        <f t="shared" si="0"/>
        <v>101.13967334985357</v>
      </c>
      <c r="G58" s="82">
        <f t="shared" si="1"/>
        <v>5059.010000000009</v>
      </c>
    </row>
    <row r="59" spans="2:7" ht="38.25">
      <c r="B59" s="55">
        <v>22080000</v>
      </c>
      <c r="C59" s="56" t="s">
        <v>186</v>
      </c>
      <c r="D59" s="63">
        <v>140360</v>
      </c>
      <c r="E59" s="63">
        <v>162212.63</v>
      </c>
      <c r="F59" s="64">
        <f t="shared" si="0"/>
        <v>115.56898689085209</v>
      </c>
      <c r="G59" s="81">
        <f t="shared" si="1"/>
        <v>21852.630000000005</v>
      </c>
    </row>
    <row r="60" spans="2:7" ht="38.25">
      <c r="B60" s="57">
        <v>22080400</v>
      </c>
      <c r="C60" s="79" t="s">
        <v>187</v>
      </c>
      <c r="D60" s="68">
        <v>140360</v>
      </c>
      <c r="E60" s="68">
        <v>162212.63</v>
      </c>
      <c r="F60" s="67">
        <f t="shared" si="0"/>
        <v>115.56898689085209</v>
      </c>
      <c r="G60" s="82">
        <f t="shared" si="1"/>
        <v>21852.630000000005</v>
      </c>
    </row>
    <row r="61" spans="2:7" ht="12.75">
      <c r="B61" s="55">
        <v>22090000</v>
      </c>
      <c r="C61" s="56" t="s">
        <v>188</v>
      </c>
      <c r="D61" s="65">
        <v>22800</v>
      </c>
      <c r="E61" s="65">
        <v>22901.89</v>
      </c>
      <c r="F61" s="64">
        <f t="shared" si="0"/>
        <v>100.44688596491227</v>
      </c>
      <c r="G61" s="81">
        <f t="shared" si="1"/>
        <v>101.88999999999942</v>
      </c>
    </row>
    <row r="62" spans="2:7" ht="38.25">
      <c r="B62" s="57">
        <v>22090100</v>
      </c>
      <c r="C62" s="79" t="s">
        <v>189</v>
      </c>
      <c r="D62" s="66">
        <v>17105</v>
      </c>
      <c r="E62" s="66">
        <v>15296.09</v>
      </c>
      <c r="F62" s="67">
        <f t="shared" si="0"/>
        <v>89.4246711487869</v>
      </c>
      <c r="G62" s="82">
        <f t="shared" si="1"/>
        <v>-1808.9099999999999</v>
      </c>
    </row>
    <row r="63" spans="2:7" ht="12.75">
      <c r="B63" s="57">
        <v>22090200</v>
      </c>
      <c r="C63" s="79" t="s">
        <v>190</v>
      </c>
      <c r="D63" s="68">
        <v>0</v>
      </c>
      <c r="E63" s="68">
        <v>6.8</v>
      </c>
      <c r="F63" s="67"/>
      <c r="G63" s="82">
        <f t="shared" si="1"/>
        <v>6.8</v>
      </c>
    </row>
    <row r="64" spans="2:7" ht="38.25">
      <c r="B64" s="59">
        <v>22090400</v>
      </c>
      <c r="C64" s="58" t="s">
        <v>191</v>
      </c>
      <c r="D64" s="66">
        <v>5695</v>
      </c>
      <c r="E64" s="66">
        <v>7599</v>
      </c>
      <c r="F64" s="67">
        <f t="shared" si="0"/>
        <v>133.43283582089552</v>
      </c>
      <c r="G64" s="82">
        <f t="shared" si="1"/>
        <v>1904</v>
      </c>
    </row>
    <row r="65" spans="2:7" ht="17.25" customHeight="1">
      <c r="B65" s="69">
        <v>24000000</v>
      </c>
      <c r="C65" s="78" t="s">
        <v>192</v>
      </c>
      <c r="D65" s="75">
        <v>70634</v>
      </c>
      <c r="E65" s="75">
        <v>82582.7</v>
      </c>
      <c r="F65" s="72">
        <f t="shared" si="0"/>
        <v>116.91635756151429</v>
      </c>
      <c r="G65" s="80">
        <f t="shared" si="1"/>
        <v>11948.699999999997</v>
      </c>
    </row>
    <row r="66" spans="2:7" ht="12.75">
      <c r="B66" s="53">
        <v>24060000</v>
      </c>
      <c r="C66" s="62" t="s">
        <v>179</v>
      </c>
      <c r="D66" s="65">
        <v>70634</v>
      </c>
      <c r="E66" s="65">
        <v>82582.7</v>
      </c>
      <c r="F66" s="64">
        <f t="shared" si="0"/>
        <v>116.91635756151429</v>
      </c>
      <c r="G66" s="81">
        <f t="shared" si="1"/>
        <v>11948.699999999997</v>
      </c>
    </row>
    <row r="67" spans="2:7" ht="12.75">
      <c r="B67" s="59">
        <v>24060300</v>
      </c>
      <c r="C67" s="58" t="s">
        <v>179</v>
      </c>
      <c r="D67" s="66">
        <v>70634</v>
      </c>
      <c r="E67" s="66">
        <v>82582.7</v>
      </c>
      <c r="F67" s="67">
        <f t="shared" si="0"/>
        <v>116.91635756151429</v>
      </c>
      <c r="G67" s="82">
        <f t="shared" si="1"/>
        <v>11948.699999999997</v>
      </c>
    </row>
    <row r="68" spans="2:7" ht="20.25" customHeight="1">
      <c r="B68" s="73">
        <v>30000000</v>
      </c>
      <c r="C68" s="74" t="s">
        <v>193</v>
      </c>
      <c r="D68" s="75">
        <v>500</v>
      </c>
      <c r="E68" s="75">
        <v>500</v>
      </c>
      <c r="F68" s="72">
        <f t="shared" si="0"/>
        <v>100</v>
      </c>
      <c r="G68" s="80">
        <f t="shared" si="1"/>
        <v>0</v>
      </c>
    </row>
    <row r="69" spans="2:7" ht="54" customHeight="1">
      <c r="B69" s="69">
        <v>31000000</v>
      </c>
      <c r="C69" s="78" t="s">
        <v>194</v>
      </c>
      <c r="D69" s="75">
        <v>500</v>
      </c>
      <c r="E69" s="75">
        <v>500</v>
      </c>
      <c r="F69" s="72">
        <f t="shared" si="0"/>
        <v>100</v>
      </c>
      <c r="G69" s="80">
        <f t="shared" si="1"/>
        <v>0</v>
      </c>
    </row>
    <row r="70" spans="2:7" ht="63.75">
      <c r="B70" s="55">
        <v>31010000</v>
      </c>
      <c r="C70" s="56" t="s">
        <v>195</v>
      </c>
      <c r="D70" s="65">
        <v>500</v>
      </c>
      <c r="E70" s="65">
        <v>500</v>
      </c>
      <c r="F70" s="64">
        <f t="shared" si="0"/>
        <v>100</v>
      </c>
      <c r="G70" s="81">
        <f t="shared" si="1"/>
        <v>0</v>
      </c>
    </row>
    <row r="71" spans="2:7" ht="54" customHeight="1">
      <c r="B71" s="59">
        <v>31010200</v>
      </c>
      <c r="C71" s="58" t="s">
        <v>196</v>
      </c>
      <c r="D71" s="66">
        <v>500</v>
      </c>
      <c r="E71" s="66">
        <v>500</v>
      </c>
      <c r="F71" s="67">
        <f t="shared" si="0"/>
        <v>100</v>
      </c>
      <c r="G71" s="82">
        <f t="shared" si="1"/>
        <v>0</v>
      </c>
    </row>
    <row r="72" spans="2:7" ht="19.5" customHeight="1">
      <c r="B72" s="69">
        <v>40000000</v>
      </c>
      <c r="C72" s="78" t="s">
        <v>197</v>
      </c>
      <c r="D72" s="75">
        <v>42771551</v>
      </c>
      <c r="E72" s="75">
        <v>42565107.400000006</v>
      </c>
      <c r="F72" s="72">
        <f t="shared" si="0"/>
        <v>99.51733431410987</v>
      </c>
      <c r="G72" s="80">
        <f t="shared" si="1"/>
        <v>-206443.59999999404</v>
      </c>
    </row>
    <row r="73" spans="2:7" ht="18" customHeight="1">
      <c r="B73" s="69">
        <v>41000000</v>
      </c>
      <c r="C73" s="78" t="s">
        <v>198</v>
      </c>
      <c r="D73" s="75">
        <v>42771551</v>
      </c>
      <c r="E73" s="75">
        <v>42565107.400000006</v>
      </c>
      <c r="F73" s="72">
        <f t="shared" si="0"/>
        <v>99.51733431410987</v>
      </c>
      <c r="G73" s="80">
        <f t="shared" si="1"/>
        <v>-206443.59999999404</v>
      </c>
    </row>
    <row r="74" spans="2:7" ht="36.75" customHeight="1">
      <c r="B74" s="53">
        <v>41020000</v>
      </c>
      <c r="C74" s="62" t="s">
        <v>20</v>
      </c>
      <c r="D74" s="65">
        <v>580500</v>
      </c>
      <c r="E74" s="65">
        <v>580500</v>
      </c>
      <c r="F74" s="64">
        <f t="shared" si="0"/>
        <v>100</v>
      </c>
      <c r="G74" s="81">
        <f t="shared" si="1"/>
        <v>0</v>
      </c>
    </row>
    <row r="75" spans="2:7" ht="20.25" customHeight="1">
      <c r="B75" s="59">
        <v>41020100</v>
      </c>
      <c r="C75" s="58" t="s">
        <v>199</v>
      </c>
      <c r="D75" s="66">
        <v>580500</v>
      </c>
      <c r="E75" s="66">
        <v>580500</v>
      </c>
      <c r="F75" s="67">
        <f t="shared" si="0"/>
        <v>100</v>
      </c>
      <c r="G75" s="82">
        <f t="shared" si="1"/>
        <v>0</v>
      </c>
    </row>
    <row r="76" spans="2:7" ht="21" customHeight="1">
      <c r="B76" s="53">
        <v>41030000</v>
      </c>
      <c r="C76" s="62" t="s">
        <v>21</v>
      </c>
      <c r="D76" s="65">
        <v>31226200</v>
      </c>
      <c r="E76" s="65">
        <v>31226200</v>
      </c>
      <c r="F76" s="64">
        <f aca="true" t="shared" si="2" ref="F76:F126">E76/D76*100</f>
        <v>100</v>
      </c>
      <c r="G76" s="81">
        <f aca="true" t="shared" si="3" ref="G76:G126">E76-D76</f>
        <v>0</v>
      </c>
    </row>
    <row r="77" spans="2:7" ht="37.5" customHeight="1">
      <c r="B77" s="59">
        <v>41033200</v>
      </c>
      <c r="C77" s="58" t="s">
        <v>200</v>
      </c>
      <c r="D77" s="66">
        <v>3760100</v>
      </c>
      <c r="E77" s="66">
        <v>3760100</v>
      </c>
      <c r="F77" s="67">
        <f t="shared" si="2"/>
        <v>100</v>
      </c>
      <c r="G77" s="82">
        <f t="shared" si="3"/>
        <v>0</v>
      </c>
    </row>
    <row r="78" spans="2:7" ht="30.75" customHeight="1">
      <c r="B78" s="59">
        <v>41033900</v>
      </c>
      <c r="C78" s="58" t="s">
        <v>201</v>
      </c>
      <c r="D78" s="66">
        <v>20922900</v>
      </c>
      <c r="E78" s="66">
        <v>20922900</v>
      </c>
      <c r="F78" s="67">
        <f t="shared" si="2"/>
        <v>100</v>
      </c>
      <c r="G78" s="82">
        <f t="shared" si="3"/>
        <v>0</v>
      </c>
    </row>
    <row r="79" spans="2:7" ht="27" customHeight="1">
      <c r="B79" s="59">
        <v>41034200</v>
      </c>
      <c r="C79" s="58" t="s">
        <v>202</v>
      </c>
      <c r="D79" s="66">
        <v>6543200</v>
      </c>
      <c r="E79" s="66">
        <v>6543200</v>
      </c>
      <c r="F79" s="67">
        <f t="shared" si="2"/>
        <v>100</v>
      </c>
      <c r="G79" s="82">
        <f t="shared" si="3"/>
        <v>0</v>
      </c>
    </row>
    <row r="80" spans="2:7" ht="18.75" customHeight="1">
      <c r="B80" s="53">
        <v>41040000</v>
      </c>
      <c r="C80" s="62" t="s">
        <v>22</v>
      </c>
      <c r="D80" s="65">
        <v>7817600</v>
      </c>
      <c r="E80" s="65">
        <v>7817600</v>
      </c>
      <c r="F80" s="64">
        <f t="shared" si="2"/>
        <v>100</v>
      </c>
      <c r="G80" s="81">
        <f t="shared" si="3"/>
        <v>0</v>
      </c>
    </row>
    <row r="81" spans="2:7" ht="52.5" customHeight="1">
      <c r="B81" s="59">
        <v>41040200</v>
      </c>
      <c r="C81" s="58" t="s">
        <v>77</v>
      </c>
      <c r="D81" s="66">
        <v>7817600</v>
      </c>
      <c r="E81" s="66">
        <v>7817600</v>
      </c>
      <c r="F81" s="67">
        <f t="shared" si="2"/>
        <v>100</v>
      </c>
      <c r="G81" s="82">
        <f t="shared" si="3"/>
        <v>0</v>
      </c>
    </row>
    <row r="82" spans="2:7" ht="33" customHeight="1">
      <c r="B82" s="53">
        <v>41050000</v>
      </c>
      <c r="C82" s="62" t="s">
        <v>23</v>
      </c>
      <c r="D82" s="65">
        <v>3147251</v>
      </c>
      <c r="E82" s="65">
        <v>2940807.4000000004</v>
      </c>
      <c r="F82" s="64">
        <f t="shared" si="2"/>
        <v>93.44051046452921</v>
      </c>
      <c r="G82" s="81">
        <f t="shared" si="3"/>
        <v>-206443.59999999963</v>
      </c>
    </row>
    <row r="83" spans="2:7" ht="39" customHeight="1">
      <c r="B83" s="59">
        <v>41051100</v>
      </c>
      <c r="C83" s="58" t="s">
        <v>24</v>
      </c>
      <c r="D83" s="66">
        <v>59510</v>
      </c>
      <c r="E83" s="66">
        <v>53559</v>
      </c>
      <c r="F83" s="67">
        <f t="shared" si="2"/>
        <v>90</v>
      </c>
      <c r="G83" s="82">
        <f t="shared" si="3"/>
        <v>-5951</v>
      </c>
    </row>
    <row r="84" spans="2:7" ht="45.75" customHeight="1">
      <c r="B84" s="59">
        <v>41051200</v>
      </c>
      <c r="C84" s="58" t="s">
        <v>25</v>
      </c>
      <c r="D84" s="66">
        <v>51776</v>
      </c>
      <c r="E84" s="66">
        <v>30806</v>
      </c>
      <c r="F84" s="67">
        <f t="shared" si="2"/>
        <v>59.498609394313974</v>
      </c>
      <c r="G84" s="82">
        <f t="shared" si="3"/>
        <v>-20970</v>
      </c>
    </row>
    <row r="85" spans="2:7" ht="56.25" customHeight="1">
      <c r="B85" s="59">
        <v>41051400</v>
      </c>
      <c r="C85" s="58" t="s">
        <v>203</v>
      </c>
      <c r="D85" s="66">
        <v>246649</v>
      </c>
      <c r="E85" s="66">
        <v>243807.11</v>
      </c>
      <c r="F85" s="67">
        <f t="shared" si="2"/>
        <v>98.84779990999355</v>
      </c>
      <c r="G85" s="82">
        <f t="shared" si="3"/>
        <v>-2841.890000000014</v>
      </c>
    </row>
    <row r="86" spans="2:7" ht="40.5" customHeight="1">
      <c r="B86" s="59">
        <v>41053000</v>
      </c>
      <c r="C86" s="58" t="s">
        <v>204</v>
      </c>
      <c r="D86" s="66">
        <v>175920</v>
      </c>
      <c r="E86" s="66">
        <v>175142.45</v>
      </c>
      <c r="F86" s="67">
        <f t="shared" si="2"/>
        <v>99.55800932241928</v>
      </c>
      <c r="G86" s="82">
        <f t="shared" si="3"/>
        <v>-777.5499999999884</v>
      </c>
    </row>
    <row r="87" spans="2:7" ht="15" customHeight="1">
      <c r="B87" s="59">
        <v>41053900</v>
      </c>
      <c r="C87" s="58" t="s">
        <v>26</v>
      </c>
      <c r="D87" s="66">
        <v>1269236</v>
      </c>
      <c r="E87" s="66">
        <v>1247792.84</v>
      </c>
      <c r="F87" s="67">
        <f t="shared" si="2"/>
        <v>98.31054587168975</v>
      </c>
      <c r="G87" s="82">
        <f t="shared" si="3"/>
        <v>-21443.159999999916</v>
      </c>
    </row>
    <row r="88" spans="2:7" ht="42" customHeight="1">
      <c r="B88" s="59">
        <v>41054300</v>
      </c>
      <c r="C88" s="58" t="s">
        <v>205</v>
      </c>
      <c r="D88" s="66">
        <v>1344160</v>
      </c>
      <c r="E88" s="66">
        <v>1189700</v>
      </c>
      <c r="F88" s="67">
        <f t="shared" si="2"/>
        <v>88.50880847518152</v>
      </c>
      <c r="G88" s="82">
        <f t="shared" si="3"/>
        <v>-154460</v>
      </c>
    </row>
    <row r="89" spans="2:7" ht="21" customHeight="1">
      <c r="B89" s="138" t="s">
        <v>206</v>
      </c>
      <c r="C89" s="139"/>
      <c r="D89" s="85">
        <v>41061565</v>
      </c>
      <c r="E89" s="85">
        <v>42122742.7</v>
      </c>
      <c r="F89" s="83">
        <f t="shared" si="2"/>
        <v>102.58435765904198</v>
      </c>
      <c r="G89" s="84">
        <f t="shared" si="3"/>
        <v>1061177.700000003</v>
      </c>
    </row>
    <row r="90" spans="2:7" ht="15.75" customHeight="1" thickBot="1">
      <c r="B90" s="142" t="s">
        <v>13</v>
      </c>
      <c r="C90" s="143"/>
      <c r="D90" s="101">
        <v>83833116</v>
      </c>
      <c r="E90" s="101">
        <v>84687850.10000001</v>
      </c>
      <c r="F90" s="102">
        <f t="shared" si="2"/>
        <v>101.019566181937</v>
      </c>
      <c r="G90" s="103">
        <f t="shared" si="3"/>
        <v>854734.1000000089</v>
      </c>
    </row>
    <row r="91" spans="2:7" ht="15" customHeight="1">
      <c r="B91" s="96">
        <v>10000000</v>
      </c>
      <c r="C91" s="97" t="s">
        <v>143</v>
      </c>
      <c r="D91" s="98">
        <v>17000</v>
      </c>
      <c r="E91" s="98">
        <v>16333.79</v>
      </c>
      <c r="F91" s="99">
        <f t="shared" si="2"/>
        <v>96.08111764705883</v>
      </c>
      <c r="G91" s="100">
        <f t="shared" si="3"/>
        <v>-666.2099999999991</v>
      </c>
    </row>
    <row r="92" spans="2:7" ht="15" customHeight="1">
      <c r="B92" s="73">
        <v>19000000</v>
      </c>
      <c r="C92" s="78" t="s">
        <v>207</v>
      </c>
      <c r="D92" s="75">
        <v>17000</v>
      </c>
      <c r="E92" s="75">
        <v>16333.79</v>
      </c>
      <c r="F92" s="72">
        <f t="shared" si="2"/>
        <v>96.08111764705883</v>
      </c>
      <c r="G92" s="80">
        <f t="shared" si="3"/>
        <v>-666.2099999999991</v>
      </c>
    </row>
    <row r="93" spans="2:7" ht="15" customHeight="1">
      <c r="B93" s="53">
        <v>19010000</v>
      </c>
      <c r="C93" s="62" t="s">
        <v>208</v>
      </c>
      <c r="D93" s="65">
        <v>17000</v>
      </c>
      <c r="E93" s="65">
        <v>16333.79</v>
      </c>
      <c r="F93" s="64">
        <f t="shared" si="2"/>
        <v>96.08111764705883</v>
      </c>
      <c r="G93" s="81">
        <f t="shared" si="3"/>
        <v>-666.2099999999991</v>
      </c>
    </row>
    <row r="94" spans="2:7" ht="51">
      <c r="B94" s="59">
        <v>19010100</v>
      </c>
      <c r="C94" s="58" t="s">
        <v>209</v>
      </c>
      <c r="D94" s="66">
        <v>8000</v>
      </c>
      <c r="E94" s="66">
        <v>10014.49</v>
      </c>
      <c r="F94" s="67">
        <f t="shared" si="2"/>
        <v>125.18112500000001</v>
      </c>
      <c r="G94" s="82">
        <f t="shared" si="3"/>
        <v>2014.4899999999998</v>
      </c>
    </row>
    <row r="95" spans="2:7" ht="38.25">
      <c r="B95" s="57">
        <v>19010300</v>
      </c>
      <c r="C95" s="79" t="s">
        <v>210</v>
      </c>
      <c r="D95" s="68">
        <v>9000</v>
      </c>
      <c r="E95" s="68">
        <v>6319.3</v>
      </c>
      <c r="F95" s="67">
        <f t="shared" si="2"/>
        <v>70.21444444444444</v>
      </c>
      <c r="G95" s="82">
        <f t="shared" si="3"/>
        <v>-2680.7</v>
      </c>
    </row>
    <row r="96" spans="2:7" ht="16.5" customHeight="1">
      <c r="B96" s="69">
        <v>20000000</v>
      </c>
      <c r="C96" s="78" t="s">
        <v>177</v>
      </c>
      <c r="D96" s="135">
        <f>D97+D100</f>
        <v>4454689.61</v>
      </c>
      <c r="E96" s="76">
        <v>4183550.52</v>
      </c>
      <c r="F96" s="77">
        <f t="shared" si="2"/>
        <v>93.91340107307722</v>
      </c>
      <c r="G96" s="86">
        <f t="shared" si="3"/>
        <v>-271139.0900000003</v>
      </c>
    </row>
    <row r="97" spans="2:7" ht="16.5" customHeight="1">
      <c r="B97" s="73">
        <v>24000000</v>
      </c>
      <c r="C97" s="74" t="s">
        <v>192</v>
      </c>
      <c r="D97" s="76">
        <v>2000</v>
      </c>
      <c r="E97" s="89">
        <v>0</v>
      </c>
      <c r="F97" s="77">
        <f t="shared" si="2"/>
        <v>0</v>
      </c>
      <c r="G97" s="86">
        <f t="shared" si="3"/>
        <v>-2000</v>
      </c>
    </row>
    <row r="98" spans="2:7" ht="16.5" customHeight="1">
      <c r="B98" s="53">
        <v>24060000</v>
      </c>
      <c r="C98" s="62" t="s">
        <v>179</v>
      </c>
      <c r="D98" s="65">
        <v>2000</v>
      </c>
      <c r="E98" s="87">
        <v>0</v>
      </c>
      <c r="F98" s="64">
        <f t="shared" si="2"/>
        <v>0</v>
      </c>
      <c r="G98" s="81">
        <f t="shared" si="3"/>
        <v>-2000</v>
      </c>
    </row>
    <row r="99" spans="2:7" ht="38.25">
      <c r="B99" s="59">
        <v>24062100</v>
      </c>
      <c r="C99" s="58" t="s">
        <v>211</v>
      </c>
      <c r="D99" s="66">
        <v>2000</v>
      </c>
      <c r="E99" s="88">
        <v>0</v>
      </c>
      <c r="F99" s="67">
        <f t="shared" si="2"/>
        <v>0</v>
      </c>
      <c r="G99" s="82">
        <f t="shared" si="3"/>
        <v>-2000</v>
      </c>
    </row>
    <row r="100" spans="2:7" ht="19.5" customHeight="1">
      <c r="B100" s="69">
        <v>25000000</v>
      </c>
      <c r="C100" s="78" t="s">
        <v>212</v>
      </c>
      <c r="D100" s="75">
        <v>4452689.61</v>
      </c>
      <c r="E100" s="75">
        <v>4183550.52</v>
      </c>
      <c r="F100" s="72">
        <f t="shared" si="2"/>
        <v>93.95558384766909</v>
      </c>
      <c r="G100" s="80">
        <f t="shared" si="3"/>
        <v>-269139.0900000003</v>
      </c>
    </row>
    <row r="101" spans="2:7" ht="25.5">
      <c r="B101" s="53">
        <v>25010000</v>
      </c>
      <c r="C101" s="62" t="s">
        <v>213</v>
      </c>
      <c r="D101" s="65">
        <v>853590</v>
      </c>
      <c r="E101" s="65">
        <v>896662.0700000001</v>
      </c>
      <c r="F101" s="64">
        <f t="shared" si="2"/>
        <v>105.04599046380581</v>
      </c>
      <c r="G101" s="81">
        <f t="shared" si="3"/>
        <v>43072.070000000065</v>
      </c>
    </row>
    <row r="102" spans="2:7" ht="25.5">
      <c r="B102" s="59">
        <v>25010100</v>
      </c>
      <c r="C102" s="58" t="s">
        <v>214</v>
      </c>
      <c r="D102" s="134">
        <v>811790</v>
      </c>
      <c r="E102" s="134">
        <v>821689.52</v>
      </c>
      <c r="F102" s="67">
        <f t="shared" si="2"/>
        <v>101.21946808903782</v>
      </c>
      <c r="G102" s="82">
        <f t="shared" si="3"/>
        <v>9899.520000000019</v>
      </c>
    </row>
    <row r="103" spans="2:7" ht="55.5" customHeight="1">
      <c r="B103" s="59">
        <v>25010200</v>
      </c>
      <c r="C103" s="58" t="s">
        <v>215</v>
      </c>
      <c r="D103" s="134">
        <v>40000</v>
      </c>
      <c r="E103" s="134">
        <v>43859.99</v>
      </c>
      <c r="F103" s="67">
        <f t="shared" si="2"/>
        <v>109.649975</v>
      </c>
      <c r="G103" s="82">
        <f t="shared" si="3"/>
        <v>3859.989999999998</v>
      </c>
    </row>
    <row r="104" spans="2:7" ht="39.75" customHeight="1">
      <c r="B104" s="59">
        <v>25010300</v>
      </c>
      <c r="C104" s="58" t="s">
        <v>216</v>
      </c>
      <c r="D104" s="134">
        <v>1800</v>
      </c>
      <c r="E104" s="134">
        <v>6860.76</v>
      </c>
      <c r="F104" s="67">
        <f t="shared" si="2"/>
        <v>381.15333333333336</v>
      </c>
      <c r="G104" s="82">
        <f t="shared" si="3"/>
        <v>5060.76</v>
      </c>
    </row>
    <row r="105" spans="2:7" ht="39.75" customHeight="1">
      <c r="B105" s="59">
        <v>25010400</v>
      </c>
      <c r="C105" s="58" t="s">
        <v>217</v>
      </c>
      <c r="D105" s="134">
        <v>0</v>
      </c>
      <c r="E105" s="134">
        <v>24251.8</v>
      </c>
      <c r="F105" s="67"/>
      <c r="G105" s="82">
        <f t="shared" si="3"/>
        <v>24251.8</v>
      </c>
    </row>
    <row r="106" spans="2:7" ht="23.25" customHeight="1">
      <c r="B106" s="53">
        <v>25020000</v>
      </c>
      <c r="C106" s="62" t="s">
        <v>218</v>
      </c>
      <c r="D106" s="65">
        <v>3599099.61</v>
      </c>
      <c r="E106" s="65">
        <v>3286888.45</v>
      </c>
      <c r="F106" s="64">
        <f t="shared" si="2"/>
        <v>91.32529816255906</v>
      </c>
      <c r="G106" s="81">
        <f t="shared" si="3"/>
        <v>-312211.1599999997</v>
      </c>
    </row>
    <row r="107" spans="2:7" ht="39.75" customHeight="1">
      <c r="B107" s="59">
        <v>25020100</v>
      </c>
      <c r="C107" s="58" t="s">
        <v>219</v>
      </c>
      <c r="D107" s="134">
        <v>2860379.61</v>
      </c>
      <c r="E107" s="134">
        <v>2853075.1</v>
      </c>
      <c r="F107" s="67">
        <f t="shared" si="2"/>
        <v>99.74463144771194</v>
      </c>
      <c r="G107" s="82">
        <f t="shared" si="3"/>
        <v>-7304.5099999997765</v>
      </c>
    </row>
    <row r="108" spans="2:7" ht="65.25" customHeight="1">
      <c r="B108" s="59">
        <v>25020200</v>
      </c>
      <c r="C108" s="58" t="s">
        <v>220</v>
      </c>
      <c r="D108" s="134">
        <v>738720</v>
      </c>
      <c r="E108" s="134">
        <v>433813.35</v>
      </c>
      <c r="F108" s="67">
        <f t="shared" si="2"/>
        <v>58.72500406107862</v>
      </c>
      <c r="G108" s="82">
        <f t="shared" si="3"/>
        <v>-304906.65</v>
      </c>
    </row>
    <row r="109" spans="2:7" ht="19.5" customHeight="1">
      <c r="B109" s="69">
        <v>30000000</v>
      </c>
      <c r="C109" s="78" t="s">
        <v>193</v>
      </c>
      <c r="D109" s="75">
        <v>19801</v>
      </c>
      <c r="E109" s="75">
        <v>19801.91</v>
      </c>
      <c r="F109" s="72">
        <f t="shared" si="2"/>
        <v>100.00459572748849</v>
      </c>
      <c r="G109" s="80">
        <f t="shared" si="3"/>
        <v>0.9099999999998545</v>
      </c>
    </row>
    <row r="110" spans="2:7" ht="20.25" customHeight="1">
      <c r="B110" s="69">
        <v>33000000</v>
      </c>
      <c r="C110" s="78" t="s">
        <v>221</v>
      </c>
      <c r="D110" s="75">
        <v>19801</v>
      </c>
      <c r="E110" s="75">
        <v>19801.91</v>
      </c>
      <c r="F110" s="72">
        <f t="shared" si="2"/>
        <v>100.00459572748849</v>
      </c>
      <c r="G110" s="80">
        <f t="shared" si="3"/>
        <v>0.9099999999998545</v>
      </c>
    </row>
    <row r="111" spans="2:7" ht="22.5" customHeight="1">
      <c r="B111" s="53">
        <v>33010000</v>
      </c>
      <c r="C111" s="62" t="s">
        <v>222</v>
      </c>
      <c r="D111" s="65">
        <v>19801</v>
      </c>
      <c r="E111" s="65">
        <v>19801.91</v>
      </c>
      <c r="F111" s="64">
        <f t="shared" si="2"/>
        <v>100.00459572748849</v>
      </c>
      <c r="G111" s="81">
        <f t="shared" si="3"/>
        <v>0.9099999999998545</v>
      </c>
    </row>
    <row r="112" spans="2:7" ht="60" customHeight="1">
      <c r="B112" s="59">
        <v>33010100</v>
      </c>
      <c r="C112" s="58" t="s">
        <v>223</v>
      </c>
      <c r="D112" s="66">
        <v>19801</v>
      </c>
      <c r="E112" s="66">
        <v>19801.91</v>
      </c>
      <c r="F112" s="67">
        <f t="shared" si="2"/>
        <v>100.00459572748849</v>
      </c>
      <c r="G112" s="82">
        <f t="shared" si="3"/>
        <v>0.9099999999998545</v>
      </c>
    </row>
    <row r="113" spans="2:7" ht="17.25" customHeight="1">
      <c r="B113" s="69">
        <v>40000000</v>
      </c>
      <c r="C113" s="78" t="s">
        <v>197</v>
      </c>
      <c r="D113" s="75">
        <v>15004278</v>
      </c>
      <c r="E113" s="75">
        <v>14678929.89</v>
      </c>
      <c r="F113" s="72">
        <f t="shared" si="2"/>
        <v>97.83163101883343</v>
      </c>
      <c r="G113" s="80">
        <f t="shared" si="3"/>
        <v>-325348.1099999994</v>
      </c>
    </row>
    <row r="114" spans="2:7" ht="17.25" customHeight="1">
      <c r="B114" s="69">
        <v>41000000</v>
      </c>
      <c r="C114" s="78" t="s">
        <v>198</v>
      </c>
      <c r="D114" s="75">
        <v>15004278</v>
      </c>
      <c r="E114" s="75">
        <v>14678929.89</v>
      </c>
      <c r="F114" s="72">
        <f t="shared" si="2"/>
        <v>97.83163101883343</v>
      </c>
      <c r="G114" s="80">
        <f t="shared" si="3"/>
        <v>-325348.1099999994</v>
      </c>
    </row>
    <row r="115" spans="2:7" ht="24" customHeight="1">
      <c r="B115" s="53">
        <v>41050000</v>
      </c>
      <c r="C115" s="62" t="s">
        <v>23</v>
      </c>
      <c r="D115" s="65">
        <v>15004278</v>
      </c>
      <c r="E115" s="65">
        <v>14678929.89</v>
      </c>
      <c r="F115" s="64">
        <f t="shared" si="2"/>
        <v>97.83163101883343</v>
      </c>
      <c r="G115" s="81">
        <f t="shared" si="3"/>
        <v>-325348.1099999994</v>
      </c>
    </row>
    <row r="116" spans="2:7" ht="39.75" customHeight="1">
      <c r="B116" s="59">
        <v>41051100</v>
      </c>
      <c r="C116" s="58" t="s">
        <v>24</v>
      </c>
      <c r="D116" s="66">
        <v>1988820</v>
      </c>
      <c r="E116" s="66">
        <v>1916333.95</v>
      </c>
      <c r="F116" s="67">
        <f t="shared" si="2"/>
        <v>96.35532375981738</v>
      </c>
      <c r="G116" s="82">
        <f t="shared" si="3"/>
        <v>-72486.05000000005</v>
      </c>
    </row>
    <row r="117" spans="2:7" ht="25.5" customHeight="1">
      <c r="B117" s="59">
        <v>41053400</v>
      </c>
      <c r="C117" s="58" t="s">
        <v>227</v>
      </c>
      <c r="D117" s="66">
        <v>1500241</v>
      </c>
      <c r="E117" s="66">
        <v>1285754.5</v>
      </c>
      <c r="F117" s="67">
        <f t="shared" si="2"/>
        <v>85.70319701967884</v>
      </c>
      <c r="G117" s="82">
        <f t="shared" si="3"/>
        <v>-214486.5</v>
      </c>
    </row>
    <row r="118" spans="2:7" ht="25.5" customHeight="1">
      <c r="B118" s="59">
        <v>41053700</v>
      </c>
      <c r="C118" s="58" t="s">
        <v>27</v>
      </c>
      <c r="D118" s="66">
        <v>3090000</v>
      </c>
      <c r="E118" s="66">
        <v>3052396.34</v>
      </c>
      <c r="F118" s="67">
        <f t="shared" si="2"/>
        <v>98.78305307443365</v>
      </c>
      <c r="G118" s="82">
        <f t="shared" si="3"/>
        <v>-37603.66000000015</v>
      </c>
    </row>
    <row r="119" spans="2:7" ht="13.5" customHeight="1">
      <c r="B119" s="59">
        <v>41053900</v>
      </c>
      <c r="C119" s="58" t="s">
        <v>26</v>
      </c>
      <c r="D119" s="66">
        <v>4340642</v>
      </c>
      <c r="E119" s="66">
        <v>4339870.1</v>
      </c>
      <c r="F119" s="67">
        <f t="shared" si="2"/>
        <v>99.98221691629948</v>
      </c>
      <c r="G119" s="82">
        <f t="shared" si="3"/>
        <v>-771.9000000003725</v>
      </c>
    </row>
    <row r="120" spans="2:7" ht="70.5" customHeight="1" thickBot="1">
      <c r="B120" s="120">
        <v>41054000</v>
      </c>
      <c r="C120" s="121" t="s">
        <v>224</v>
      </c>
      <c r="D120" s="122">
        <v>4084575</v>
      </c>
      <c r="E120" s="122">
        <v>4084575</v>
      </c>
      <c r="F120" s="123">
        <f t="shared" si="2"/>
        <v>100</v>
      </c>
      <c r="G120" s="124">
        <f t="shared" si="3"/>
        <v>0</v>
      </c>
    </row>
    <row r="121" spans="2:7" ht="18" customHeight="1">
      <c r="B121" s="140" t="s">
        <v>206</v>
      </c>
      <c r="C121" s="141"/>
      <c r="D121" s="125">
        <v>4491490.61</v>
      </c>
      <c r="E121" s="125">
        <v>4219686.22</v>
      </c>
      <c r="F121" s="126">
        <f t="shared" si="2"/>
        <v>93.94845912858314</v>
      </c>
      <c r="G121" s="127">
        <f t="shared" si="3"/>
        <v>-271804.3900000006</v>
      </c>
    </row>
    <row r="122" spans="2:7" ht="15" customHeight="1">
      <c r="B122" s="144" t="s">
        <v>14</v>
      </c>
      <c r="C122" s="145"/>
      <c r="D122" s="104">
        <f>D91+D96+D109+D113</f>
        <v>19495768.61</v>
      </c>
      <c r="E122" s="104">
        <f>E91+E96+E109+E113</f>
        <v>18898616.11</v>
      </c>
      <c r="F122" s="105">
        <f t="shared" si="2"/>
        <v>96.93701483667742</v>
      </c>
      <c r="G122" s="106">
        <f t="shared" si="3"/>
        <v>-597152.5</v>
      </c>
    </row>
    <row r="123" spans="2:7" ht="17.25" customHeight="1">
      <c r="B123" s="150" t="s">
        <v>228</v>
      </c>
      <c r="C123" s="151"/>
      <c r="D123" s="128">
        <v>4908</v>
      </c>
      <c r="E123" s="128">
        <v>4908</v>
      </c>
      <c r="F123" s="129">
        <f>E123/D123*100</f>
        <v>100</v>
      </c>
      <c r="G123" s="130">
        <f>E123-D123</f>
        <v>0</v>
      </c>
    </row>
    <row r="124" spans="2:7" ht="28.5" customHeight="1">
      <c r="B124" s="150" t="s">
        <v>229</v>
      </c>
      <c r="C124" s="151"/>
      <c r="D124" s="128">
        <v>12091614</v>
      </c>
      <c r="E124" s="128">
        <v>11735581.98</v>
      </c>
      <c r="F124" s="129">
        <f>E124/D124*100</f>
        <v>97.05554593456259</v>
      </c>
      <c r="G124" s="130">
        <f>E124-D124</f>
        <v>-356032.01999999955</v>
      </c>
    </row>
    <row r="125" spans="2:7" ht="15" customHeight="1" thickBot="1">
      <c r="B125" s="146" t="s">
        <v>230</v>
      </c>
      <c r="C125" s="147"/>
      <c r="D125" s="131">
        <f>SUM(D122:D124)</f>
        <v>31592290.61</v>
      </c>
      <c r="E125" s="131">
        <f>SUM(E122:E124)</f>
        <v>30639106.09</v>
      </c>
      <c r="F125" s="132">
        <f>E125/D125*100</f>
        <v>96.98285720473119</v>
      </c>
      <c r="G125" s="133">
        <f>E125-D125</f>
        <v>-953184.5199999996</v>
      </c>
    </row>
    <row r="126" spans="2:7" s="2" customFormat="1" ht="32.25" customHeight="1" thickBot="1">
      <c r="B126" s="136" t="s">
        <v>12</v>
      </c>
      <c r="C126" s="137"/>
      <c r="D126" s="117">
        <f>D90+D122</f>
        <v>103328884.61</v>
      </c>
      <c r="E126" s="117">
        <f>E90+E122</f>
        <v>103586466.21000001</v>
      </c>
      <c r="F126" s="118">
        <f t="shared" si="2"/>
        <v>100.24928324831166</v>
      </c>
      <c r="G126" s="119">
        <f t="shared" si="3"/>
        <v>257581.60000000894</v>
      </c>
    </row>
    <row r="127" spans="2:7" s="2" customFormat="1" ht="33" customHeight="1" thickBot="1">
      <c r="B127" s="136" t="s">
        <v>231</v>
      </c>
      <c r="C127" s="137"/>
      <c r="D127" s="117">
        <f>D123+D124+D126</f>
        <v>115425406.61</v>
      </c>
      <c r="E127" s="117">
        <f>E123+E124+E126</f>
        <v>115326956.19000001</v>
      </c>
      <c r="F127" s="118">
        <f>E127/D127*100</f>
        <v>99.91470645597755</v>
      </c>
      <c r="G127" s="119">
        <f>E127-D127</f>
        <v>-98450.41999998689</v>
      </c>
    </row>
    <row r="129" spans="3:7" ht="18">
      <c r="C129" s="12"/>
      <c r="D129" s="12"/>
      <c r="E129" s="12"/>
      <c r="F129" s="12"/>
      <c r="G129" s="12"/>
    </row>
    <row r="130" spans="3:7" ht="18">
      <c r="C130" s="34" t="s">
        <v>120</v>
      </c>
      <c r="D130" s="12"/>
      <c r="E130" s="33" t="s">
        <v>137</v>
      </c>
      <c r="F130" s="12"/>
      <c r="G130" s="12"/>
    </row>
    <row r="131" spans="3:7" ht="18">
      <c r="C131" s="12"/>
      <c r="D131" s="12"/>
      <c r="E131" s="12"/>
      <c r="F131" s="12" t="s">
        <v>119</v>
      </c>
      <c r="G131" s="12"/>
    </row>
  </sheetData>
  <sheetProtection/>
  <mergeCells count="11">
    <mergeCell ref="B6:G6"/>
    <mergeCell ref="B7:G7"/>
    <mergeCell ref="B123:C123"/>
    <mergeCell ref="B124:C124"/>
    <mergeCell ref="B127:C127"/>
    <mergeCell ref="B89:C89"/>
    <mergeCell ref="B121:C121"/>
    <mergeCell ref="B90:C90"/>
    <mergeCell ref="B122:C122"/>
    <mergeCell ref="B126:C126"/>
    <mergeCell ref="B125:C125"/>
  </mergeCells>
  <printOptions horizontalCentered="1"/>
  <pageMargins left="0.1968503937007874" right="0.1968503937007874" top="0.5905511811023623" bottom="0.3937007874015748" header="0.5118110236220472" footer="0.1968503937007874"/>
  <pageSetup fitToHeight="3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07"/>
  <sheetViews>
    <sheetView showZeros="0" zoomScale="115" zoomScaleNormal="11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2" sqref="E2:E3"/>
    </sheetView>
  </sheetViews>
  <sheetFormatPr defaultColWidth="9.00390625" defaultRowHeight="12.75"/>
  <cols>
    <col min="1" max="1" width="1.25" style="0" customWidth="1"/>
    <col min="2" max="2" width="9.75390625" style="0" customWidth="1"/>
    <col min="3" max="3" width="35.75390625" style="0" customWidth="1"/>
    <col min="4" max="4" width="15.375" style="0" customWidth="1"/>
    <col min="5" max="5" width="14.75390625" style="0" customWidth="1"/>
    <col min="6" max="6" width="13.125" style="0" customWidth="1"/>
    <col min="7" max="7" width="15.00390625" style="0" customWidth="1"/>
  </cols>
  <sheetData>
    <row r="1" spans="2:6" ht="12.75">
      <c r="B1" s="7"/>
      <c r="C1" s="7"/>
      <c r="D1" s="7"/>
      <c r="E1" s="1" t="s">
        <v>5</v>
      </c>
      <c r="F1" s="7"/>
    </row>
    <row r="2" spans="2:6" ht="12.75">
      <c r="B2" s="7"/>
      <c r="C2" s="7"/>
      <c r="D2" s="7"/>
      <c r="E2" s="6" t="s">
        <v>233</v>
      </c>
      <c r="F2" s="7"/>
    </row>
    <row r="3" spans="2:6" ht="12.75">
      <c r="B3" s="7"/>
      <c r="C3" s="7"/>
      <c r="D3" s="7"/>
      <c r="E3" s="6" t="s">
        <v>234</v>
      </c>
      <c r="F3" s="7"/>
    </row>
    <row r="4" spans="2:6" ht="12.75">
      <c r="B4" s="7"/>
      <c r="C4" s="7"/>
      <c r="D4" s="7"/>
      <c r="E4" s="6" t="s">
        <v>131</v>
      </c>
      <c r="F4" s="7"/>
    </row>
    <row r="5" spans="2:7" ht="15.75">
      <c r="B5" s="160" t="s">
        <v>138</v>
      </c>
      <c r="C5" s="160"/>
      <c r="D5" s="160"/>
      <c r="E5" s="160"/>
      <c r="F5" s="160"/>
      <c r="G5" s="160"/>
    </row>
    <row r="6" spans="2:7" ht="15.75">
      <c r="B6" s="160" t="s">
        <v>0</v>
      </c>
      <c r="C6" s="160"/>
      <c r="D6" s="160"/>
      <c r="E6" s="160"/>
      <c r="F6" s="160"/>
      <c r="G6" s="160"/>
    </row>
    <row r="7" spans="2:7" ht="19.5" customHeight="1" thickBot="1">
      <c r="B7" s="7"/>
      <c r="C7" s="7"/>
      <c r="D7" s="7"/>
      <c r="E7" s="7"/>
      <c r="F7" s="7"/>
      <c r="G7" s="8" t="s">
        <v>6</v>
      </c>
    </row>
    <row r="8" spans="2:7" ht="72" customHeight="1" thickBot="1">
      <c r="B8" s="35" t="s">
        <v>1</v>
      </c>
      <c r="C8" s="36" t="s">
        <v>129</v>
      </c>
      <c r="D8" s="36" t="s">
        <v>127</v>
      </c>
      <c r="E8" s="36" t="s">
        <v>128</v>
      </c>
      <c r="F8" s="36" t="s">
        <v>9</v>
      </c>
      <c r="G8" s="37" t="s">
        <v>130</v>
      </c>
    </row>
    <row r="9" spans="2:7" ht="13.5" thickBot="1">
      <c r="B9" s="21">
        <v>1</v>
      </c>
      <c r="C9" s="20">
        <v>2</v>
      </c>
      <c r="D9" s="22">
        <v>3</v>
      </c>
      <c r="E9" s="21">
        <v>4</v>
      </c>
      <c r="F9" s="24" t="s">
        <v>132</v>
      </c>
      <c r="G9" s="23" t="s">
        <v>133</v>
      </c>
    </row>
    <row r="10" spans="2:7" ht="15" customHeight="1">
      <c r="B10" s="157" t="s">
        <v>8</v>
      </c>
      <c r="C10" s="158"/>
      <c r="D10" s="158"/>
      <c r="E10" s="158"/>
      <c r="F10" s="158"/>
      <c r="G10" s="159"/>
    </row>
    <row r="11" spans="2:7" ht="25.5">
      <c r="B11" s="29" t="s">
        <v>28</v>
      </c>
      <c r="C11" s="30" t="s">
        <v>29</v>
      </c>
      <c r="D11" s="43">
        <v>28415727</v>
      </c>
      <c r="E11" s="38">
        <v>28220802.029999986</v>
      </c>
      <c r="F11" s="49">
        <f>E11/D11*100</f>
        <v>99.31402434292808</v>
      </c>
      <c r="G11" s="15">
        <f>E11-D11</f>
        <v>-194924.9700000137</v>
      </c>
    </row>
    <row r="12" spans="2:7" ht="12.75">
      <c r="B12" s="29" t="s">
        <v>30</v>
      </c>
      <c r="C12" s="30" t="s">
        <v>2</v>
      </c>
      <c r="D12" s="43">
        <v>8733883</v>
      </c>
      <c r="E12" s="38">
        <v>8630954</v>
      </c>
      <c r="F12" s="49">
        <f>E12/D12*100</f>
        <v>98.82149783778877</v>
      </c>
      <c r="G12" s="15">
        <f>E12-D12</f>
        <v>-102929</v>
      </c>
    </row>
    <row r="13" spans="2:7" ht="63.75" customHeight="1">
      <c r="B13" s="18" t="s">
        <v>31</v>
      </c>
      <c r="C13" s="14" t="s">
        <v>32</v>
      </c>
      <c r="D13" s="44">
        <v>8542963</v>
      </c>
      <c r="E13" s="39">
        <v>8440812.51</v>
      </c>
      <c r="F13" s="50">
        <f>E13/D13*100</f>
        <v>98.80427329487439</v>
      </c>
      <c r="G13" s="13">
        <f>E13-D13</f>
        <v>-102150.49000000022</v>
      </c>
    </row>
    <row r="14" spans="2:7" ht="12.75">
      <c r="B14" s="18" t="s">
        <v>33</v>
      </c>
      <c r="C14" s="14" t="s">
        <v>34</v>
      </c>
      <c r="D14" s="44">
        <v>190920</v>
      </c>
      <c r="E14" s="39">
        <v>190141.49</v>
      </c>
      <c r="F14" s="50">
        <f aca="true" t="shared" si="0" ref="F14:F59">E14/D14*100</f>
        <v>99.59223234862769</v>
      </c>
      <c r="G14" s="13">
        <f aca="true" t="shared" si="1" ref="G14:G59">E14-D14</f>
        <v>-778.5100000000093</v>
      </c>
    </row>
    <row r="15" spans="2:7" ht="25.5">
      <c r="B15" s="29" t="s">
        <v>38</v>
      </c>
      <c r="C15" s="30" t="s">
        <v>4</v>
      </c>
      <c r="D15" s="43">
        <v>3592407</v>
      </c>
      <c r="E15" s="38">
        <v>3562339.3400000003</v>
      </c>
      <c r="F15" s="49">
        <f t="shared" si="0"/>
        <v>99.16302189590435</v>
      </c>
      <c r="G15" s="15">
        <f t="shared" si="1"/>
        <v>-30067.659999999683</v>
      </c>
    </row>
    <row r="16" spans="2:7" ht="51">
      <c r="B16" s="19" t="s">
        <v>39</v>
      </c>
      <c r="C16" s="17" t="s">
        <v>40</v>
      </c>
      <c r="D16" s="45">
        <v>2830373</v>
      </c>
      <c r="E16" s="40">
        <v>2819429.2</v>
      </c>
      <c r="F16" s="50">
        <f t="shared" si="0"/>
        <v>99.61334424826693</v>
      </c>
      <c r="G16" s="13">
        <f t="shared" si="1"/>
        <v>-10943.799999999814</v>
      </c>
    </row>
    <row r="17" spans="2:7" ht="25.5">
      <c r="B17" s="19" t="s">
        <v>41</v>
      </c>
      <c r="C17" s="17" t="s">
        <v>42</v>
      </c>
      <c r="D17" s="45">
        <v>553034</v>
      </c>
      <c r="E17" s="40">
        <v>553030.14</v>
      </c>
      <c r="F17" s="50">
        <f t="shared" si="0"/>
        <v>99.99930203206313</v>
      </c>
      <c r="G17" s="13">
        <f t="shared" si="1"/>
        <v>-3.85999999998603</v>
      </c>
    </row>
    <row r="18" spans="2:7" ht="25.5">
      <c r="B18" s="19" t="s">
        <v>43</v>
      </c>
      <c r="C18" s="17" t="s">
        <v>44</v>
      </c>
      <c r="D18" s="45">
        <v>209000</v>
      </c>
      <c r="E18" s="40">
        <v>189880</v>
      </c>
      <c r="F18" s="50">
        <f t="shared" si="0"/>
        <v>90.85167464114832</v>
      </c>
      <c r="G18" s="13">
        <f t="shared" si="1"/>
        <v>-19120</v>
      </c>
    </row>
    <row r="19" spans="2:7" ht="12.75">
      <c r="B19" s="29" t="s">
        <v>53</v>
      </c>
      <c r="C19" s="30" t="s">
        <v>54</v>
      </c>
      <c r="D19" s="43">
        <v>5143514</v>
      </c>
      <c r="E19" s="38">
        <v>5120700.029999999</v>
      </c>
      <c r="F19" s="49">
        <f t="shared" si="0"/>
        <v>99.55645167875502</v>
      </c>
      <c r="G19" s="15">
        <f t="shared" si="1"/>
        <v>-22813.97000000067</v>
      </c>
    </row>
    <row r="20" spans="2:7" ht="25.5">
      <c r="B20" s="19" t="s">
        <v>55</v>
      </c>
      <c r="C20" s="17" t="s">
        <v>56</v>
      </c>
      <c r="D20" s="45">
        <v>77570</v>
      </c>
      <c r="E20" s="40">
        <v>77570</v>
      </c>
      <c r="F20" s="50">
        <f t="shared" si="0"/>
        <v>100</v>
      </c>
      <c r="G20" s="13">
        <f t="shared" si="1"/>
        <v>0</v>
      </c>
    </row>
    <row r="21" spans="2:7" ht="51">
      <c r="B21" s="19" t="s">
        <v>57</v>
      </c>
      <c r="C21" s="17" t="s">
        <v>58</v>
      </c>
      <c r="D21" s="45">
        <v>296185</v>
      </c>
      <c r="E21" s="40">
        <v>296184.22</v>
      </c>
      <c r="F21" s="50">
        <f t="shared" si="0"/>
        <v>99.99973665107956</v>
      </c>
      <c r="G21" s="13">
        <f t="shared" si="1"/>
        <v>-0.7800000000279397</v>
      </c>
    </row>
    <row r="22" spans="2:7" ht="25.5">
      <c r="B22" s="19" t="s">
        <v>59</v>
      </c>
      <c r="C22" s="17" t="s">
        <v>60</v>
      </c>
      <c r="D22" s="45">
        <v>4769759</v>
      </c>
      <c r="E22" s="40">
        <v>4746945.81</v>
      </c>
      <c r="F22" s="50">
        <f t="shared" si="0"/>
        <v>99.52171189361977</v>
      </c>
      <c r="G22" s="13">
        <f t="shared" si="1"/>
        <v>-22813.19000000041</v>
      </c>
    </row>
    <row r="23" spans="2:7" ht="12.75">
      <c r="B23" s="29" t="s">
        <v>61</v>
      </c>
      <c r="C23" s="30" t="s">
        <v>62</v>
      </c>
      <c r="D23" s="43">
        <v>1819970</v>
      </c>
      <c r="E23" s="38">
        <v>1818533.85</v>
      </c>
      <c r="F23" s="49">
        <f t="shared" si="0"/>
        <v>99.92108935861582</v>
      </c>
      <c r="G23" s="15">
        <f t="shared" si="1"/>
        <v>-1436.1499999999069</v>
      </c>
    </row>
    <row r="24" spans="2:7" ht="12.75">
      <c r="B24" s="19" t="s">
        <v>63</v>
      </c>
      <c r="C24" s="17" t="s">
        <v>64</v>
      </c>
      <c r="D24" s="45">
        <v>31506</v>
      </c>
      <c r="E24" s="40">
        <v>31505.61</v>
      </c>
      <c r="F24" s="50">
        <f t="shared" si="0"/>
        <v>99.99876214054466</v>
      </c>
      <c r="G24" s="13">
        <f t="shared" si="1"/>
        <v>-0.3899999999994179</v>
      </c>
    </row>
    <row r="25" spans="2:7" ht="63.75" customHeight="1">
      <c r="B25" s="19" t="s">
        <v>65</v>
      </c>
      <c r="C25" s="17" t="s">
        <v>66</v>
      </c>
      <c r="D25" s="45">
        <v>15000</v>
      </c>
      <c r="E25" s="40">
        <v>14249</v>
      </c>
      <c r="F25" s="50">
        <f t="shared" si="0"/>
        <v>94.99333333333333</v>
      </c>
      <c r="G25" s="13">
        <f t="shared" si="1"/>
        <v>-751</v>
      </c>
    </row>
    <row r="26" spans="2:7" ht="38.25">
      <c r="B26" s="19" t="s">
        <v>67</v>
      </c>
      <c r="C26" s="17" t="s">
        <v>68</v>
      </c>
      <c r="D26" s="45">
        <v>1763864</v>
      </c>
      <c r="E26" s="40">
        <v>1763179.24</v>
      </c>
      <c r="F26" s="50">
        <f t="shared" si="0"/>
        <v>99.96117841284816</v>
      </c>
      <c r="G26" s="13">
        <f t="shared" si="1"/>
        <v>-684.7600000000093</v>
      </c>
    </row>
    <row r="27" spans="2:7" ht="25.5">
      <c r="B27" s="19" t="s">
        <v>69</v>
      </c>
      <c r="C27" s="17" t="s">
        <v>70</v>
      </c>
      <c r="D27" s="45">
        <v>9600</v>
      </c>
      <c r="E27" s="40">
        <v>9600</v>
      </c>
      <c r="F27" s="50">
        <f t="shared" si="0"/>
        <v>100</v>
      </c>
      <c r="G27" s="13">
        <f t="shared" si="1"/>
        <v>0</v>
      </c>
    </row>
    <row r="28" spans="2:7" ht="12.75">
      <c r="B28" s="29" t="s">
        <v>71</v>
      </c>
      <c r="C28" s="30" t="s">
        <v>72</v>
      </c>
      <c r="D28" s="43">
        <v>10048</v>
      </c>
      <c r="E28" s="38">
        <v>47.4</v>
      </c>
      <c r="F28" s="49">
        <f t="shared" si="0"/>
        <v>0.4717356687898089</v>
      </c>
      <c r="G28" s="15">
        <f t="shared" si="1"/>
        <v>-10000.6</v>
      </c>
    </row>
    <row r="29" spans="2:7" ht="12.75">
      <c r="B29" s="18" t="s">
        <v>121</v>
      </c>
      <c r="C29" s="14" t="s">
        <v>122</v>
      </c>
      <c r="D29" s="44">
        <v>48</v>
      </c>
      <c r="E29" s="39">
        <v>47.4</v>
      </c>
      <c r="F29" s="50">
        <f t="shared" si="0"/>
        <v>98.75</v>
      </c>
      <c r="G29" s="13">
        <f t="shared" si="1"/>
        <v>-0.6000000000000014</v>
      </c>
    </row>
    <row r="30" spans="2:7" ht="18" customHeight="1">
      <c r="B30" s="18" t="s">
        <v>73</v>
      </c>
      <c r="C30" s="14" t="s">
        <v>15</v>
      </c>
      <c r="D30" s="44">
        <v>10000</v>
      </c>
      <c r="E30" s="39">
        <v>0</v>
      </c>
      <c r="F30" s="50">
        <f t="shared" si="0"/>
        <v>0</v>
      </c>
      <c r="G30" s="13">
        <f t="shared" si="1"/>
        <v>-10000</v>
      </c>
    </row>
    <row r="31" spans="2:7" ht="12.75" customHeight="1">
      <c r="B31" s="29" t="s">
        <v>74</v>
      </c>
      <c r="C31" s="30" t="s">
        <v>75</v>
      </c>
      <c r="D31" s="43">
        <v>9115905</v>
      </c>
      <c r="E31" s="38">
        <v>9088227.41</v>
      </c>
      <c r="F31" s="49">
        <f t="shared" si="0"/>
        <v>99.69638132472859</v>
      </c>
      <c r="G31" s="15">
        <f t="shared" si="1"/>
        <v>-27677.58999999985</v>
      </c>
    </row>
    <row r="32" spans="2:7" ht="76.5">
      <c r="B32" s="18" t="s">
        <v>76</v>
      </c>
      <c r="C32" s="14" t="s">
        <v>77</v>
      </c>
      <c r="D32" s="44">
        <v>1493522</v>
      </c>
      <c r="E32" s="39">
        <v>1493522</v>
      </c>
      <c r="F32" s="50">
        <f t="shared" si="0"/>
        <v>100</v>
      </c>
      <c r="G32" s="13">
        <f t="shared" si="1"/>
        <v>0</v>
      </c>
    </row>
    <row r="33" spans="2:7" ht="38.25" customHeight="1">
      <c r="B33" s="18" t="s">
        <v>78</v>
      </c>
      <c r="C33" s="14" t="s">
        <v>79</v>
      </c>
      <c r="D33" s="44">
        <v>6543200</v>
      </c>
      <c r="E33" s="39">
        <v>6542893.04</v>
      </c>
      <c r="F33" s="50">
        <f t="shared" si="0"/>
        <v>99.99530871744712</v>
      </c>
      <c r="G33" s="13">
        <f t="shared" si="1"/>
        <v>-306.95999999996275</v>
      </c>
    </row>
    <row r="34" spans="2:7" ht="12.75">
      <c r="B34" s="18" t="s">
        <v>80</v>
      </c>
      <c r="C34" s="14" t="s">
        <v>26</v>
      </c>
      <c r="D34" s="44">
        <v>1016739</v>
      </c>
      <c r="E34" s="39">
        <v>989368.47</v>
      </c>
      <c r="F34" s="50">
        <f t="shared" si="0"/>
        <v>97.30800824990484</v>
      </c>
      <c r="G34" s="13">
        <f t="shared" si="1"/>
        <v>-27370.530000000028</v>
      </c>
    </row>
    <row r="35" spans="2:7" ht="51">
      <c r="B35" s="18" t="s">
        <v>81</v>
      </c>
      <c r="C35" s="14" t="s">
        <v>82</v>
      </c>
      <c r="D35" s="44">
        <v>62444</v>
      </c>
      <c r="E35" s="39">
        <v>62443.9</v>
      </c>
      <c r="F35" s="50">
        <f t="shared" si="0"/>
        <v>99.99983985651144</v>
      </c>
      <c r="G35" s="13">
        <f t="shared" si="1"/>
        <v>-0.09999999999854481</v>
      </c>
    </row>
    <row r="36" spans="2:7" ht="38.25">
      <c r="B36" s="29" t="s">
        <v>83</v>
      </c>
      <c r="C36" s="30" t="s">
        <v>225</v>
      </c>
      <c r="D36" s="43">
        <v>44760703</v>
      </c>
      <c r="E36" s="38">
        <v>38744773.28000001</v>
      </c>
      <c r="F36" s="49">
        <f t="shared" si="0"/>
        <v>86.55979616763393</v>
      </c>
      <c r="G36" s="15">
        <f t="shared" si="1"/>
        <v>-6015929.719999991</v>
      </c>
    </row>
    <row r="37" spans="2:7" ht="12.75">
      <c r="B37" s="29" t="s">
        <v>30</v>
      </c>
      <c r="C37" s="30" t="s">
        <v>2</v>
      </c>
      <c r="D37" s="43">
        <v>350575</v>
      </c>
      <c r="E37" s="38">
        <v>350418.62999999995</v>
      </c>
      <c r="F37" s="49">
        <f t="shared" si="0"/>
        <v>99.95539613492119</v>
      </c>
      <c r="G37" s="15">
        <f t="shared" si="1"/>
        <v>-156.37000000005355</v>
      </c>
    </row>
    <row r="38" spans="2:7" ht="51">
      <c r="B38" s="18" t="s">
        <v>84</v>
      </c>
      <c r="C38" s="14" t="s">
        <v>85</v>
      </c>
      <c r="D38" s="44">
        <v>350575</v>
      </c>
      <c r="E38" s="39">
        <v>350418.62999999995</v>
      </c>
      <c r="F38" s="50">
        <f t="shared" si="0"/>
        <v>99.95539613492119</v>
      </c>
      <c r="G38" s="13">
        <f t="shared" si="1"/>
        <v>-156.37000000005355</v>
      </c>
    </row>
    <row r="39" spans="2:7" ht="39" customHeight="1">
      <c r="B39" s="29" t="s">
        <v>35</v>
      </c>
      <c r="C39" s="30" t="s">
        <v>3</v>
      </c>
      <c r="D39" s="43">
        <v>44075512</v>
      </c>
      <c r="E39" s="38">
        <v>38060569.650000006</v>
      </c>
      <c r="F39" s="49">
        <f t="shared" si="0"/>
        <v>86.35309704400032</v>
      </c>
      <c r="G39" s="15">
        <f t="shared" si="1"/>
        <v>-6014942.349999994</v>
      </c>
    </row>
    <row r="40" spans="2:7" ht="39" customHeight="1">
      <c r="B40" s="18" t="s">
        <v>36</v>
      </c>
      <c r="C40" s="14" t="s">
        <v>37</v>
      </c>
      <c r="D40" s="44">
        <v>6894482</v>
      </c>
      <c r="E40" s="39">
        <v>6851066.850000001</v>
      </c>
      <c r="F40" s="50">
        <f t="shared" si="0"/>
        <v>99.370291343135</v>
      </c>
      <c r="G40" s="13">
        <f t="shared" si="1"/>
        <v>-43415.14999999944</v>
      </c>
    </row>
    <row r="41" spans="2:7" ht="76.5">
      <c r="B41" s="18" t="s">
        <v>86</v>
      </c>
      <c r="C41" s="14" t="s">
        <v>87</v>
      </c>
      <c r="D41" s="44">
        <v>33665354</v>
      </c>
      <c r="E41" s="39">
        <v>27723601.720000003</v>
      </c>
      <c r="F41" s="50">
        <f t="shared" si="0"/>
        <v>82.35054269739746</v>
      </c>
      <c r="G41" s="13">
        <f t="shared" si="1"/>
        <v>-5941752.2799999975</v>
      </c>
    </row>
    <row r="42" spans="2:7" ht="38.25">
      <c r="B42" s="18" t="s">
        <v>88</v>
      </c>
      <c r="C42" s="14" t="s">
        <v>89</v>
      </c>
      <c r="D42" s="44">
        <v>1593983</v>
      </c>
      <c r="E42" s="39">
        <v>1576325.9199999997</v>
      </c>
      <c r="F42" s="50">
        <f t="shared" si="0"/>
        <v>98.89226673057364</v>
      </c>
      <c r="G42" s="13">
        <f t="shared" si="1"/>
        <v>-17657.080000000307</v>
      </c>
    </row>
    <row r="43" spans="2:7" ht="25.5">
      <c r="B43" s="18" t="s">
        <v>90</v>
      </c>
      <c r="C43" s="14" t="s">
        <v>91</v>
      </c>
      <c r="D43" s="44">
        <v>501321</v>
      </c>
      <c r="E43" s="39">
        <v>495596.99000000005</v>
      </c>
      <c r="F43" s="50">
        <f t="shared" si="0"/>
        <v>98.85821459703465</v>
      </c>
      <c r="G43" s="13">
        <f t="shared" si="1"/>
        <v>-5724.009999999951</v>
      </c>
    </row>
    <row r="44" spans="2:7" ht="25.5">
      <c r="B44" s="18" t="s">
        <v>92</v>
      </c>
      <c r="C44" s="14" t="s">
        <v>93</v>
      </c>
      <c r="D44" s="44">
        <v>1413132</v>
      </c>
      <c r="E44" s="39">
        <v>1406738.1700000002</v>
      </c>
      <c r="F44" s="50">
        <f t="shared" si="0"/>
        <v>99.54754191398965</v>
      </c>
      <c r="G44" s="13">
        <f t="shared" si="1"/>
        <v>-6393.829999999842</v>
      </c>
    </row>
    <row r="45" spans="2:7" ht="12.75">
      <c r="B45" s="18" t="s">
        <v>94</v>
      </c>
      <c r="C45" s="14" t="s">
        <v>95</v>
      </c>
      <c r="D45" s="44">
        <v>7240</v>
      </c>
      <c r="E45" s="39">
        <v>7240</v>
      </c>
      <c r="F45" s="50">
        <f t="shared" si="0"/>
        <v>100</v>
      </c>
      <c r="G45" s="13">
        <f t="shared" si="1"/>
        <v>0</v>
      </c>
    </row>
    <row r="46" spans="2:7" ht="41.25" customHeight="1">
      <c r="B46" s="29" t="s">
        <v>38</v>
      </c>
      <c r="C46" s="30" t="s">
        <v>4</v>
      </c>
      <c r="D46" s="43">
        <v>199900</v>
      </c>
      <c r="E46" s="38">
        <v>199230</v>
      </c>
      <c r="F46" s="49">
        <f t="shared" si="0"/>
        <v>99.6648324162081</v>
      </c>
      <c r="G46" s="15">
        <f t="shared" si="1"/>
        <v>-670</v>
      </c>
    </row>
    <row r="47" spans="2:7" ht="76.5">
      <c r="B47" s="18" t="s">
        <v>123</v>
      </c>
      <c r="C47" s="14" t="s">
        <v>124</v>
      </c>
      <c r="D47" s="44">
        <v>199900</v>
      </c>
      <c r="E47" s="39">
        <v>199230</v>
      </c>
      <c r="F47" s="50">
        <f t="shared" si="0"/>
        <v>99.6648324162081</v>
      </c>
      <c r="G47" s="13">
        <f t="shared" si="1"/>
        <v>-670</v>
      </c>
    </row>
    <row r="48" spans="2:7" ht="12.75">
      <c r="B48" s="29" t="s">
        <v>51</v>
      </c>
      <c r="C48" s="30" t="s">
        <v>52</v>
      </c>
      <c r="D48" s="43">
        <v>134716</v>
      </c>
      <c r="E48" s="38">
        <v>134555</v>
      </c>
      <c r="F48" s="49">
        <f t="shared" si="0"/>
        <v>99.88048932569257</v>
      </c>
      <c r="G48" s="15">
        <f t="shared" si="1"/>
        <v>-161</v>
      </c>
    </row>
    <row r="49" spans="2:7" ht="38.25">
      <c r="B49" s="18" t="s">
        <v>125</v>
      </c>
      <c r="C49" s="14" t="s">
        <v>126</v>
      </c>
      <c r="D49" s="44">
        <v>134716</v>
      </c>
      <c r="E49" s="39">
        <v>134555</v>
      </c>
      <c r="F49" s="50">
        <f t="shared" si="0"/>
        <v>99.88048932569257</v>
      </c>
      <c r="G49" s="13">
        <f t="shared" si="1"/>
        <v>-161</v>
      </c>
    </row>
    <row r="50" spans="2:7" ht="27.75" customHeight="1">
      <c r="B50" s="29" t="s">
        <v>96</v>
      </c>
      <c r="C50" s="30" t="s">
        <v>226</v>
      </c>
      <c r="D50" s="43">
        <v>5379822</v>
      </c>
      <c r="E50" s="38">
        <v>5344668.3100000005</v>
      </c>
      <c r="F50" s="49">
        <f t="shared" si="0"/>
        <v>99.34656406847662</v>
      </c>
      <c r="G50" s="15">
        <f t="shared" si="1"/>
        <v>-35153.68999999948</v>
      </c>
    </row>
    <row r="51" spans="2:7" ht="12.75">
      <c r="B51" s="29" t="s">
        <v>30</v>
      </c>
      <c r="C51" s="30" t="s">
        <v>2</v>
      </c>
      <c r="D51" s="43">
        <v>178369</v>
      </c>
      <c r="E51" s="38">
        <v>178277.76</v>
      </c>
      <c r="F51" s="49">
        <f t="shared" si="0"/>
        <v>99.94884761365485</v>
      </c>
      <c r="G51" s="15">
        <f t="shared" si="1"/>
        <v>-91.23999999999069</v>
      </c>
    </row>
    <row r="52" spans="2:7" ht="51">
      <c r="B52" s="18" t="s">
        <v>84</v>
      </c>
      <c r="C52" s="14" t="s">
        <v>85</v>
      </c>
      <c r="D52" s="44">
        <v>178369</v>
      </c>
      <c r="E52" s="39">
        <v>178277.76</v>
      </c>
      <c r="F52" s="50">
        <f t="shared" si="0"/>
        <v>99.94884761365485</v>
      </c>
      <c r="G52" s="13">
        <f t="shared" si="1"/>
        <v>-91.23999999999069</v>
      </c>
    </row>
    <row r="53" spans="2:7" ht="12.75">
      <c r="B53" s="29" t="s">
        <v>35</v>
      </c>
      <c r="C53" s="30" t="s">
        <v>3</v>
      </c>
      <c r="D53" s="43">
        <v>1393518</v>
      </c>
      <c r="E53" s="38">
        <v>1381023.85</v>
      </c>
      <c r="F53" s="49">
        <f t="shared" si="0"/>
        <v>99.10340950027198</v>
      </c>
      <c r="G53" s="15">
        <f t="shared" si="1"/>
        <v>-12494.149999999907</v>
      </c>
    </row>
    <row r="54" spans="2:7" ht="51">
      <c r="B54" s="18" t="s">
        <v>97</v>
      </c>
      <c r="C54" s="14" t="s">
        <v>98</v>
      </c>
      <c r="D54" s="44">
        <v>1393518</v>
      </c>
      <c r="E54" s="39">
        <v>1381023.85</v>
      </c>
      <c r="F54" s="50">
        <f t="shared" si="0"/>
        <v>99.10340950027198</v>
      </c>
      <c r="G54" s="13">
        <f t="shared" si="1"/>
        <v>-12494.149999999907</v>
      </c>
    </row>
    <row r="55" spans="2:7" ht="40.5" customHeight="1">
      <c r="B55" s="29" t="s">
        <v>45</v>
      </c>
      <c r="C55" s="30" t="s">
        <v>46</v>
      </c>
      <c r="D55" s="43">
        <v>3807935</v>
      </c>
      <c r="E55" s="38">
        <v>3785366.6999999997</v>
      </c>
      <c r="F55" s="49">
        <f t="shared" si="0"/>
        <v>99.40733494663118</v>
      </c>
      <c r="G55" s="15">
        <f t="shared" si="1"/>
        <v>-22568.30000000028</v>
      </c>
    </row>
    <row r="56" spans="2:7" ht="12.75">
      <c r="B56" s="18" t="s">
        <v>47</v>
      </c>
      <c r="C56" s="14" t="s">
        <v>48</v>
      </c>
      <c r="D56" s="44">
        <v>1483964</v>
      </c>
      <c r="E56" s="39">
        <v>1479344.6600000001</v>
      </c>
      <c r="F56" s="50">
        <f t="shared" si="0"/>
        <v>99.68871616831676</v>
      </c>
      <c r="G56" s="13">
        <f t="shared" si="1"/>
        <v>-4619.339999999851</v>
      </c>
    </row>
    <row r="57" spans="2:7" ht="38.25">
      <c r="B57" s="18" t="s">
        <v>49</v>
      </c>
      <c r="C57" s="14" t="s">
        <v>50</v>
      </c>
      <c r="D57" s="44">
        <v>2041950</v>
      </c>
      <c r="E57" s="39">
        <v>2024295.96</v>
      </c>
      <c r="F57" s="50">
        <f t="shared" si="0"/>
        <v>99.13543230735327</v>
      </c>
      <c r="G57" s="13">
        <f t="shared" si="1"/>
        <v>-17654.040000000037</v>
      </c>
    </row>
    <row r="58" spans="2:7" ht="25.5">
      <c r="B58" s="18" t="s">
        <v>99</v>
      </c>
      <c r="C58" s="14" t="s">
        <v>100</v>
      </c>
      <c r="D58" s="44">
        <v>282021</v>
      </c>
      <c r="E58" s="39">
        <v>281726.07999999996</v>
      </c>
      <c r="F58" s="50">
        <f t="shared" si="0"/>
        <v>99.89542622712491</v>
      </c>
      <c r="G58" s="13">
        <f t="shared" si="1"/>
        <v>-294.9200000000419</v>
      </c>
    </row>
    <row r="59" spans="2:7" ht="21" customHeight="1" thickBot="1">
      <c r="B59" s="107" t="s">
        <v>101</v>
      </c>
      <c r="C59" s="108" t="s">
        <v>102</v>
      </c>
      <c r="D59" s="109">
        <v>78556252</v>
      </c>
      <c r="E59" s="110">
        <v>72310243.62000003</v>
      </c>
      <c r="F59" s="111">
        <f t="shared" si="0"/>
        <v>92.04899900265103</v>
      </c>
      <c r="G59" s="112">
        <f t="shared" si="1"/>
        <v>-6246008.379999965</v>
      </c>
    </row>
    <row r="60" spans="2:7" ht="18.75" customHeight="1">
      <c r="B60" s="152" t="s">
        <v>10</v>
      </c>
      <c r="C60" s="153"/>
      <c r="D60" s="153"/>
      <c r="E60" s="153"/>
      <c r="F60" s="153"/>
      <c r="G60" s="154"/>
    </row>
    <row r="61" spans="2:7" ht="24.75" customHeight="1">
      <c r="B61" s="27" t="s">
        <v>28</v>
      </c>
      <c r="C61" s="28" t="s">
        <v>29</v>
      </c>
      <c r="D61" s="46">
        <f>D62+D64+D68+D72+D80+D82</f>
        <v>13866896.18</v>
      </c>
      <c r="E61" s="41">
        <f>E62+E64+E68+E72+E80+E82</f>
        <v>13443665.7</v>
      </c>
      <c r="F61" s="51">
        <f aca="true" t="shared" si="2" ref="F61:F101">E61/D61*100</f>
        <v>96.94790763191537</v>
      </c>
      <c r="G61" s="16">
        <f aca="true" t="shared" si="3" ref="G61:G101">E61-D61</f>
        <v>-423230.48000000045</v>
      </c>
    </row>
    <row r="62" spans="2:7" ht="15.75" customHeight="1">
      <c r="B62" s="27" t="s">
        <v>30</v>
      </c>
      <c r="C62" s="28" t="s">
        <v>2</v>
      </c>
      <c r="D62" s="46">
        <v>31000</v>
      </c>
      <c r="E62" s="41">
        <v>30550</v>
      </c>
      <c r="F62" s="51">
        <f t="shared" si="2"/>
        <v>98.54838709677419</v>
      </c>
      <c r="G62" s="16">
        <f t="shared" si="3"/>
        <v>-450</v>
      </c>
    </row>
    <row r="63" spans="2:7" ht="15.75" customHeight="1">
      <c r="B63" s="25" t="s">
        <v>31</v>
      </c>
      <c r="C63" s="26" t="s">
        <v>32</v>
      </c>
      <c r="D63" s="47">
        <v>31000</v>
      </c>
      <c r="E63" s="42">
        <v>30550</v>
      </c>
      <c r="F63" s="50">
        <f t="shared" si="2"/>
        <v>98.54838709677419</v>
      </c>
      <c r="G63" s="13">
        <f t="shared" si="3"/>
        <v>-450</v>
      </c>
    </row>
    <row r="64" spans="2:7" ht="24" customHeight="1">
      <c r="B64" s="27" t="s">
        <v>38</v>
      </c>
      <c r="C64" s="28" t="s">
        <v>4</v>
      </c>
      <c r="D64" s="46">
        <f>SUM(D65:D67)</f>
        <v>758641.18</v>
      </c>
      <c r="E64" s="41">
        <f>SUM(E65:E67)</f>
        <v>508806.26999999996</v>
      </c>
      <c r="F64" s="49">
        <f t="shared" si="2"/>
        <v>67.06810589955056</v>
      </c>
      <c r="G64" s="15">
        <f t="shared" si="3"/>
        <v>-249834.9100000001</v>
      </c>
    </row>
    <row r="65" spans="2:7" ht="15.75" customHeight="1">
      <c r="B65" s="25" t="s">
        <v>39</v>
      </c>
      <c r="C65" s="26" t="s">
        <v>40</v>
      </c>
      <c r="D65" s="47">
        <v>104388</v>
      </c>
      <c r="E65" s="42">
        <v>93459.74</v>
      </c>
      <c r="F65" s="50">
        <f t="shared" si="2"/>
        <v>89.53111468751199</v>
      </c>
      <c r="G65" s="13">
        <f t="shared" si="3"/>
        <v>-10928.259999999995</v>
      </c>
    </row>
    <row r="66" spans="2:7" ht="15.75" customHeight="1">
      <c r="B66" s="25" t="s">
        <v>41</v>
      </c>
      <c r="C66" s="26" t="s">
        <v>42</v>
      </c>
      <c r="D66" s="47">
        <v>650684</v>
      </c>
      <c r="E66" s="42">
        <v>411777.35</v>
      </c>
      <c r="F66" s="50">
        <f t="shared" si="2"/>
        <v>63.283767543077744</v>
      </c>
      <c r="G66" s="13">
        <f t="shared" si="3"/>
        <v>-238906.65000000002</v>
      </c>
    </row>
    <row r="67" spans="2:7" ht="15.75" customHeight="1">
      <c r="B67" s="25" t="s">
        <v>43</v>
      </c>
      <c r="C67" s="26" t="s">
        <v>44</v>
      </c>
      <c r="D67" s="42">
        <v>3569.18</v>
      </c>
      <c r="E67" s="42">
        <v>3569.18</v>
      </c>
      <c r="F67" s="50">
        <f>E67/D67*100</f>
        <v>100</v>
      </c>
      <c r="G67" s="13">
        <f>E67-D67</f>
        <v>0</v>
      </c>
    </row>
    <row r="68" spans="2:7" ht="15.75" customHeight="1">
      <c r="B68" s="27" t="s">
        <v>53</v>
      </c>
      <c r="C68" s="28" t="s">
        <v>54</v>
      </c>
      <c r="D68" s="46">
        <v>507704</v>
      </c>
      <c r="E68" s="41">
        <v>479502</v>
      </c>
      <c r="F68" s="49">
        <f t="shared" si="2"/>
        <v>94.44518853505191</v>
      </c>
      <c r="G68" s="15">
        <f t="shared" si="3"/>
        <v>-28202</v>
      </c>
    </row>
    <row r="69" spans="2:7" ht="15.75" customHeight="1">
      <c r="B69" s="25" t="s">
        <v>55</v>
      </c>
      <c r="C69" s="26" t="s">
        <v>56</v>
      </c>
      <c r="D69" s="47">
        <v>64000</v>
      </c>
      <c r="E69" s="42">
        <v>24000</v>
      </c>
      <c r="F69" s="50">
        <f t="shared" si="2"/>
        <v>37.5</v>
      </c>
      <c r="G69" s="13">
        <f t="shared" si="3"/>
        <v>-40000</v>
      </c>
    </row>
    <row r="70" spans="2:7" ht="15.75" customHeight="1">
      <c r="B70" s="25" t="s">
        <v>57</v>
      </c>
      <c r="C70" s="26" t="s">
        <v>58</v>
      </c>
      <c r="D70" s="47">
        <v>14000</v>
      </c>
      <c r="E70" s="42">
        <v>13920</v>
      </c>
      <c r="F70" s="50">
        <f t="shared" si="2"/>
        <v>99.42857142857143</v>
      </c>
      <c r="G70" s="13">
        <f t="shared" si="3"/>
        <v>-80</v>
      </c>
    </row>
    <row r="71" spans="2:7" ht="15.75" customHeight="1">
      <c r="B71" s="25" t="s">
        <v>59</v>
      </c>
      <c r="C71" s="26" t="s">
        <v>60</v>
      </c>
      <c r="D71" s="47">
        <v>429704</v>
      </c>
      <c r="E71" s="42">
        <v>441582</v>
      </c>
      <c r="F71" s="50">
        <f t="shared" si="2"/>
        <v>102.76422839908402</v>
      </c>
      <c r="G71" s="13">
        <f t="shared" si="3"/>
        <v>11878</v>
      </c>
    </row>
    <row r="72" spans="2:7" ht="15.75" customHeight="1">
      <c r="B72" s="27" t="s">
        <v>61</v>
      </c>
      <c r="C72" s="28" t="s">
        <v>62</v>
      </c>
      <c r="D72" s="46">
        <v>12346873</v>
      </c>
      <c r="E72" s="41">
        <v>12208964.51</v>
      </c>
      <c r="F72" s="49">
        <f t="shared" si="2"/>
        <v>98.88304925465744</v>
      </c>
      <c r="G72" s="15">
        <f t="shared" si="3"/>
        <v>-137908.49000000022</v>
      </c>
    </row>
    <row r="73" spans="2:7" ht="25.5" customHeight="1">
      <c r="B73" s="25" t="s">
        <v>103</v>
      </c>
      <c r="C73" s="26" t="s">
        <v>104</v>
      </c>
      <c r="D73" s="47">
        <v>159564</v>
      </c>
      <c r="E73" s="42">
        <v>159564</v>
      </c>
      <c r="F73" s="50">
        <f t="shared" si="2"/>
        <v>100</v>
      </c>
      <c r="G73" s="13">
        <f t="shared" si="3"/>
        <v>0</v>
      </c>
    </row>
    <row r="74" spans="2:7" ht="15.75" customHeight="1">
      <c r="B74" s="25" t="s">
        <v>105</v>
      </c>
      <c r="C74" s="26" t="s">
        <v>106</v>
      </c>
      <c r="D74" s="47">
        <v>89830</v>
      </c>
      <c r="E74" s="42">
        <v>89829.47</v>
      </c>
      <c r="F74" s="50">
        <f t="shared" si="2"/>
        <v>99.99940999666036</v>
      </c>
      <c r="G74" s="13">
        <f t="shared" si="3"/>
        <v>-0.5299999999988358</v>
      </c>
    </row>
    <row r="75" spans="2:7" ht="15" customHeight="1">
      <c r="B75" s="25" t="s">
        <v>134</v>
      </c>
      <c r="C75" s="26" t="s">
        <v>135</v>
      </c>
      <c r="D75" s="47">
        <v>17479</v>
      </c>
      <c r="E75" s="42">
        <v>17354.85</v>
      </c>
      <c r="F75" s="50">
        <f t="shared" si="2"/>
        <v>99.2897190914812</v>
      </c>
      <c r="G75" s="13">
        <f t="shared" si="3"/>
        <v>-124.15000000000146</v>
      </c>
    </row>
    <row r="76" spans="2:7" ht="39.75" customHeight="1">
      <c r="B76" s="25" t="s">
        <v>107</v>
      </c>
      <c r="C76" s="26" t="s">
        <v>136</v>
      </c>
      <c r="D76" s="47">
        <v>211402</v>
      </c>
      <c r="E76" s="42">
        <v>211400.71</v>
      </c>
      <c r="F76" s="50">
        <f t="shared" si="2"/>
        <v>99.99938978817607</v>
      </c>
      <c r="G76" s="13">
        <f t="shared" si="3"/>
        <v>-1.290000000008149</v>
      </c>
    </row>
    <row r="77" spans="2:7" ht="15.75" customHeight="1">
      <c r="B77" s="25" t="s">
        <v>108</v>
      </c>
      <c r="C77" s="26" t="s">
        <v>109</v>
      </c>
      <c r="D77" s="47">
        <v>4163774</v>
      </c>
      <c r="E77" s="42">
        <v>4163772.12</v>
      </c>
      <c r="F77" s="50">
        <f t="shared" si="2"/>
        <v>99.99995484865414</v>
      </c>
      <c r="G77" s="13">
        <f t="shared" si="3"/>
        <v>-1.8799999998882413</v>
      </c>
    </row>
    <row r="78" spans="2:7" ht="15.75" customHeight="1">
      <c r="B78" s="25" t="s">
        <v>112</v>
      </c>
      <c r="C78" s="26" t="s">
        <v>113</v>
      </c>
      <c r="D78" s="47">
        <v>7174575</v>
      </c>
      <c r="E78" s="42">
        <v>7136971.34</v>
      </c>
      <c r="F78" s="50">
        <f t="shared" si="2"/>
        <v>99.4758761320357</v>
      </c>
      <c r="G78" s="13">
        <f t="shared" si="3"/>
        <v>-37603.66000000015</v>
      </c>
    </row>
    <row r="79" spans="2:7" ht="15.75" customHeight="1">
      <c r="B79" s="25" t="s">
        <v>114</v>
      </c>
      <c r="C79" s="26" t="s">
        <v>115</v>
      </c>
      <c r="D79" s="47">
        <v>530249</v>
      </c>
      <c r="E79" s="42">
        <v>430072.02</v>
      </c>
      <c r="F79" s="50">
        <f t="shared" si="2"/>
        <v>81.10755890157266</v>
      </c>
      <c r="G79" s="13">
        <f t="shared" si="3"/>
        <v>-100176.97999999998</v>
      </c>
    </row>
    <row r="80" spans="2:7" ht="15.75" customHeight="1">
      <c r="B80" s="27" t="s">
        <v>71</v>
      </c>
      <c r="C80" s="28" t="s">
        <v>72</v>
      </c>
      <c r="D80" s="46">
        <v>132758</v>
      </c>
      <c r="E80" s="41">
        <v>126128</v>
      </c>
      <c r="F80" s="49">
        <f t="shared" si="2"/>
        <v>95.005950677172</v>
      </c>
      <c r="G80" s="15">
        <f t="shared" si="3"/>
        <v>-6630</v>
      </c>
    </row>
    <row r="81" spans="2:7" ht="15.75" customHeight="1">
      <c r="B81" s="25" t="s">
        <v>116</v>
      </c>
      <c r="C81" s="26" t="s">
        <v>117</v>
      </c>
      <c r="D81" s="47">
        <v>132758</v>
      </c>
      <c r="E81" s="42">
        <v>126128</v>
      </c>
      <c r="F81" s="50">
        <f t="shared" si="2"/>
        <v>95.005950677172</v>
      </c>
      <c r="G81" s="13">
        <f t="shared" si="3"/>
        <v>-6630</v>
      </c>
    </row>
    <row r="82" spans="2:7" ht="15.75" customHeight="1">
      <c r="B82" s="27" t="s">
        <v>74</v>
      </c>
      <c r="C82" s="28" t="s">
        <v>75</v>
      </c>
      <c r="D82" s="46">
        <v>89920</v>
      </c>
      <c r="E82" s="41">
        <v>89714.92</v>
      </c>
      <c r="F82" s="49">
        <f t="shared" si="2"/>
        <v>99.7719306049822</v>
      </c>
      <c r="G82" s="15">
        <f t="shared" si="3"/>
        <v>-205.08000000000175</v>
      </c>
    </row>
    <row r="83" spans="2:7" ht="15.75" customHeight="1">
      <c r="B83" s="25" t="s">
        <v>80</v>
      </c>
      <c r="C83" s="26" t="s">
        <v>26</v>
      </c>
      <c r="D83" s="47">
        <v>12000</v>
      </c>
      <c r="E83" s="42">
        <v>12000</v>
      </c>
      <c r="F83" s="50">
        <f t="shared" si="2"/>
        <v>100</v>
      </c>
      <c r="G83" s="13">
        <f t="shared" si="3"/>
        <v>0</v>
      </c>
    </row>
    <row r="84" spans="2:7" ht="15.75" customHeight="1">
      <c r="B84" s="25" t="s">
        <v>81</v>
      </c>
      <c r="C84" s="26" t="s">
        <v>82</v>
      </c>
      <c r="D84" s="47">
        <v>77920</v>
      </c>
      <c r="E84" s="42">
        <v>77714.92</v>
      </c>
      <c r="F84" s="50">
        <f t="shared" si="2"/>
        <v>99.7368069815195</v>
      </c>
      <c r="G84" s="13">
        <f t="shared" si="3"/>
        <v>-205.08000000000175</v>
      </c>
    </row>
    <row r="85" spans="2:7" ht="42" customHeight="1">
      <c r="B85" s="27" t="s">
        <v>83</v>
      </c>
      <c r="C85" s="28" t="s">
        <v>225</v>
      </c>
      <c r="D85" s="46">
        <f>D86+D91</f>
        <v>17332886.43</v>
      </c>
      <c r="E85" s="41">
        <f>E86+E91</f>
        <v>16758183.120000001</v>
      </c>
      <c r="F85" s="49">
        <f t="shared" si="2"/>
        <v>96.68431849293552</v>
      </c>
      <c r="G85" s="15">
        <f t="shared" si="3"/>
        <v>-574703.3099999987</v>
      </c>
    </row>
    <row r="86" spans="2:7" ht="15.75" customHeight="1">
      <c r="B86" s="27" t="s">
        <v>35</v>
      </c>
      <c r="C86" s="28" t="s">
        <v>3</v>
      </c>
      <c r="D86" s="46">
        <f>SUM(D87:D90)</f>
        <v>14040957.43</v>
      </c>
      <c r="E86" s="41">
        <f>SUM(E87:E90)</f>
        <v>13660130.99</v>
      </c>
      <c r="F86" s="49">
        <f t="shared" si="2"/>
        <v>97.28774592545717</v>
      </c>
      <c r="G86" s="15">
        <f t="shared" si="3"/>
        <v>-380826.4399999995</v>
      </c>
    </row>
    <row r="87" spans="2:7" ht="15.75" customHeight="1">
      <c r="B87" s="25" t="s">
        <v>36</v>
      </c>
      <c r="C87" s="26" t="s">
        <v>37</v>
      </c>
      <c r="D87" s="47">
        <v>3873359.43</v>
      </c>
      <c r="E87" s="42">
        <v>3851467.18</v>
      </c>
      <c r="F87" s="50">
        <f t="shared" si="2"/>
        <v>99.43479941906656</v>
      </c>
      <c r="G87" s="13">
        <f t="shared" si="3"/>
        <v>-21892.25</v>
      </c>
    </row>
    <row r="88" spans="2:7" ht="15.75" customHeight="1">
      <c r="B88" s="25" t="s">
        <v>86</v>
      </c>
      <c r="C88" s="26" t="s">
        <v>87</v>
      </c>
      <c r="D88" s="47">
        <v>7830370</v>
      </c>
      <c r="E88" s="42">
        <v>7658768.8100000005</v>
      </c>
      <c r="F88" s="50">
        <f t="shared" si="2"/>
        <v>97.80851747746276</v>
      </c>
      <c r="G88" s="13">
        <f t="shared" si="3"/>
        <v>-171601.18999999948</v>
      </c>
    </row>
    <row r="89" spans="2:7" ht="31.5" customHeight="1">
      <c r="B89" s="25" t="s">
        <v>92</v>
      </c>
      <c r="C89" s="26" t="s">
        <v>93</v>
      </c>
      <c r="D89" s="47">
        <v>31000</v>
      </c>
      <c r="E89" s="42">
        <v>30350</v>
      </c>
      <c r="F89" s="50">
        <f t="shared" si="2"/>
        <v>97.90322580645162</v>
      </c>
      <c r="G89" s="13">
        <f t="shared" si="3"/>
        <v>-650</v>
      </c>
    </row>
    <row r="90" spans="2:7" ht="15.75" customHeight="1">
      <c r="B90" s="25" t="s">
        <v>94</v>
      </c>
      <c r="C90" s="26" t="s">
        <v>95</v>
      </c>
      <c r="D90" s="47">
        <v>2306228</v>
      </c>
      <c r="E90" s="42">
        <v>2119545</v>
      </c>
      <c r="F90" s="50">
        <f t="shared" si="2"/>
        <v>91.9052669553921</v>
      </c>
      <c r="G90" s="13">
        <f t="shared" si="3"/>
        <v>-186683</v>
      </c>
    </row>
    <row r="91" spans="2:7" ht="15.75" customHeight="1">
      <c r="B91" s="27" t="s">
        <v>61</v>
      </c>
      <c r="C91" s="28" t="s">
        <v>62</v>
      </c>
      <c r="D91" s="46">
        <f>SUM(D92:D94)</f>
        <v>3291929</v>
      </c>
      <c r="E91" s="41">
        <f>SUM(E92:E94)</f>
        <v>3098052.13</v>
      </c>
      <c r="F91" s="49">
        <f t="shared" si="2"/>
        <v>94.1105391398174</v>
      </c>
      <c r="G91" s="15">
        <f t="shared" si="3"/>
        <v>-193876.8700000001</v>
      </c>
    </row>
    <row r="92" spans="2:7" ht="15.75" customHeight="1">
      <c r="B92" s="25" t="s">
        <v>105</v>
      </c>
      <c r="C92" s="26" t="s">
        <v>106</v>
      </c>
      <c r="D92" s="47">
        <v>1274275</v>
      </c>
      <c r="E92" s="42">
        <v>1152864.3399999999</v>
      </c>
      <c r="F92" s="50">
        <f t="shared" si="2"/>
        <v>90.47217751270328</v>
      </c>
      <c r="G92" s="13">
        <f t="shared" si="3"/>
        <v>-121410.66000000015</v>
      </c>
    </row>
    <row r="93" spans="2:7" ht="15.75" customHeight="1">
      <c r="B93" s="25" t="s">
        <v>110</v>
      </c>
      <c r="C93" s="26" t="s">
        <v>111</v>
      </c>
      <c r="D93" s="47">
        <v>120954</v>
      </c>
      <c r="E93" s="42">
        <v>120953.84</v>
      </c>
      <c r="F93" s="50">
        <f t="shared" si="2"/>
        <v>99.99986771830613</v>
      </c>
      <c r="G93" s="13">
        <f t="shared" si="3"/>
        <v>-0.16000000000349246</v>
      </c>
    </row>
    <row r="94" spans="2:7" ht="15.75" customHeight="1">
      <c r="B94" s="25" t="s">
        <v>65</v>
      </c>
      <c r="C94" s="26" t="s">
        <v>66</v>
      </c>
      <c r="D94" s="47">
        <v>1896700</v>
      </c>
      <c r="E94" s="42">
        <v>1824233.95</v>
      </c>
      <c r="F94" s="50">
        <f t="shared" si="2"/>
        <v>96.1793615226446</v>
      </c>
      <c r="G94" s="13">
        <f t="shared" si="3"/>
        <v>-72466.05000000005</v>
      </c>
    </row>
    <row r="95" spans="2:7" ht="30.75" customHeight="1">
      <c r="B95" s="27" t="s">
        <v>96</v>
      </c>
      <c r="C95" s="28" t="s">
        <v>226</v>
      </c>
      <c r="D95" s="46">
        <v>403372</v>
      </c>
      <c r="E95" s="41">
        <v>384206.79</v>
      </c>
      <c r="F95" s="49">
        <f t="shared" si="2"/>
        <v>95.24875053300674</v>
      </c>
      <c r="G95" s="15">
        <f t="shared" si="3"/>
        <v>-19165.21000000002</v>
      </c>
    </row>
    <row r="96" spans="2:7" ht="12.75">
      <c r="B96" s="27" t="s">
        <v>35</v>
      </c>
      <c r="C96" s="28" t="s">
        <v>3</v>
      </c>
      <c r="D96" s="46">
        <v>56100</v>
      </c>
      <c r="E96" s="41">
        <v>31429.98</v>
      </c>
      <c r="F96" s="49">
        <f t="shared" si="2"/>
        <v>56.02491978609626</v>
      </c>
      <c r="G96" s="15">
        <f t="shared" si="3"/>
        <v>-24670.02</v>
      </c>
    </row>
    <row r="97" spans="2:7" ht="51">
      <c r="B97" s="25" t="s">
        <v>97</v>
      </c>
      <c r="C97" s="26" t="s">
        <v>98</v>
      </c>
      <c r="D97" s="47">
        <v>56100</v>
      </c>
      <c r="E97" s="42">
        <v>31429.98</v>
      </c>
      <c r="F97" s="50">
        <f t="shared" si="2"/>
        <v>56.02491978609626</v>
      </c>
      <c r="G97" s="13">
        <f t="shared" si="3"/>
        <v>-24670.02</v>
      </c>
    </row>
    <row r="98" spans="2:7" ht="12.75">
      <c r="B98" s="27" t="s">
        <v>45</v>
      </c>
      <c r="C98" s="28" t="s">
        <v>46</v>
      </c>
      <c r="D98" s="46">
        <f>SUM(D99:D100)</f>
        <v>364797</v>
      </c>
      <c r="E98" s="41">
        <f>SUM(E99:E100)</f>
        <v>352776.81</v>
      </c>
      <c r="F98" s="49">
        <f t="shared" si="2"/>
        <v>96.70496467898585</v>
      </c>
      <c r="G98" s="15">
        <f t="shared" si="3"/>
        <v>-12020.190000000002</v>
      </c>
    </row>
    <row r="99" spans="2:7" ht="41.25" customHeight="1">
      <c r="B99" s="25" t="s">
        <v>47</v>
      </c>
      <c r="C99" s="26" t="s">
        <v>48</v>
      </c>
      <c r="D99" s="47">
        <v>7800</v>
      </c>
      <c r="E99" s="42">
        <v>7300</v>
      </c>
      <c r="F99" s="50">
        <f t="shared" si="2"/>
        <v>93.58974358974359</v>
      </c>
      <c r="G99" s="13">
        <f t="shared" si="3"/>
        <v>-500</v>
      </c>
    </row>
    <row r="100" spans="2:7" ht="38.25">
      <c r="B100" s="25" t="s">
        <v>49</v>
      </c>
      <c r="C100" s="26" t="s">
        <v>50</v>
      </c>
      <c r="D100" s="47">
        <v>356997</v>
      </c>
      <c r="E100" s="42">
        <v>345476.81</v>
      </c>
      <c r="F100" s="50">
        <f t="shared" si="2"/>
        <v>96.7730289050048</v>
      </c>
      <c r="G100" s="13">
        <f t="shared" si="3"/>
        <v>-11520.190000000002</v>
      </c>
    </row>
    <row r="101" spans="2:7" ht="24" customHeight="1" thickBot="1">
      <c r="B101" s="161" t="s">
        <v>118</v>
      </c>
      <c r="C101" s="162"/>
      <c r="D101" s="113">
        <f>D61+D85+D95</f>
        <v>31603154.61</v>
      </c>
      <c r="E101" s="114">
        <f>E61+E85+E95</f>
        <v>30586055.61</v>
      </c>
      <c r="F101" s="115">
        <f t="shared" si="2"/>
        <v>96.78165356417246</v>
      </c>
      <c r="G101" s="116">
        <f t="shared" si="3"/>
        <v>-1017099</v>
      </c>
    </row>
    <row r="102" spans="2:7" ht="28.5" customHeight="1" thickBot="1">
      <c r="B102" s="155" t="s">
        <v>11</v>
      </c>
      <c r="C102" s="156"/>
      <c r="D102" s="48">
        <f>D59+D101</f>
        <v>110159406.61</v>
      </c>
      <c r="E102" s="31">
        <f>E59+E101</f>
        <v>102896299.23000003</v>
      </c>
      <c r="F102" s="52">
        <f>E102/D102*100</f>
        <v>93.40672975326227</v>
      </c>
      <c r="G102" s="32">
        <f>E102-D102</f>
        <v>-7263107.379999965</v>
      </c>
    </row>
    <row r="105" spans="3:6" ht="15">
      <c r="C105" s="9"/>
      <c r="D105" s="9"/>
      <c r="E105" s="9"/>
      <c r="F105" s="9"/>
    </row>
    <row r="106" spans="3:7" ht="18">
      <c r="C106" s="34" t="s">
        <v>120</v>
      </c>
      <c r="D106" s="34"/>
      <c r="E106" s="34"/>
      <c r="F106" s="33" t="s">
        <v>137</v>
      </c>
      <c r="G106" s="12"/>
    </row>
    <row r="107" spans="3:6" ht="15">
      <c r="C107" s="9"/>
      <c r="D107" s="9"/>
      <c r="E107" s="9"/>
      <c r="F107" s="9"/>
    </row>
  </sheetData>
  <sheetProtection/>
  <mergeCells count="6">
    <mergeCell ref="B60:G60"/>
    <mergeCell ref="B102:C102"/>
    <mergeCell ref="B10:G10"/>
    <mergeCell ref="B5:G5"/>
    <mergeCell ref="B6:G6"/>
    <mergeCell ref="B101:C101"/>
  </mergeCells>
  <printOptions horizontalCentered="1"/>
  <pageMargins left="0.1968503937007874" right="0.1968503937007874" top="0.5905511811023623" bottom="0.3937007874015748" header="0.5118110236220472" footer="0.1968503937007874"/>
  <pageSetup blackAndWhite="1" fitToHeight="3" fitToWidth="1" horizontalDpi="600" verticalDpi="600" orientation="portrait" paperSize="9" scale="81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Зачепиловское 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Гекова</dc:creator>
  <cp:keywords/>
  <dc:description/>
  <cp:lastModifiedBy>Виталий</cp:lastModifiedBy>
  <cp:lastPrinted>2020-01-21T09:43:06Z</cp:lastPrinted>
  <dcterms:created xsi:type="dcterms:W3CDTF">2003-01-08T13:52:00Z</dcterms:created>
  <dcterms:modified xsi:type="dcterms:W3CDTF">2020-02-11T12:54:21Z</dcterms:modified>
  <cp:category/>
  <cp:version/>
  <cp:contentType/>
  <cp:contentStatus/>
</cp:coreProperties>
</file>