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035" windowHeight="11760" activeTab="0"/>
  </bookViews>
  <sheets>
    <sheet name="доходи" sheetId="1" r:id="rId1"/>
    <sheet name="видатки" sheetId="2" r:id="rId2"/>
  </sheets>
  <definedNames>
    <definedName name="_xlnm.Print_Area" localSheetId="1">'видатки'!$A$1:$J$31</definedName>
  </definedNames>
  <calcPr fullCalcOnLoad="1"/>
</workbook>
</file>

<file path=xl/sharedStrings.xml><?xml version="1.0" encoding="utf-8"?>
<sst xmlns="http://schemas.openxmlformats.org/spreadsheetml/2006/main" count="135" uniqueCount="91">
  <si>
    <t>Плата за надання інших адміністративних послуг</t>
  </si>
  <si>
    <t>Базова дотація</t>
  </si>
  <si>
    <t>Податки і збори</t>
  </si>
  <si>
    <t xml:space="preserve"> Уточнений план на 2018 рік</t>
  </si>
  <si>
    <t>Податок на доходи фізичних осіб</t>
  </si>
  <si>
    <t>Податок на прибуток підприємств комунальної власності</t>
  </si>
  <si>
    <t>Плата за спец.використання лісових ресурсів місц. значення</t>
  </si>
  <si>
    <t xml:space="preserve"> </t>
  </si>
  <si>
    <t>Акцизний податок з реалізації підакцизних товарів</t>
  </si>
  <si>
    <t>Акцизний податок з виробленого в Україні пального</t>
  </si>
  <si>
    <t>Акцизний податок з ввезеного в Україну пального</t>
  </si>
  <si>
    <t>Податок на майно, в тому числі:</t>
  </si>
  <si>
    <t>Податок на нерухоме майно , відмінне від земельної ділянки</t>
  </si>
  <si>
    <t>Плата за землю</t>
  </si>
  <si>
    <t>Транспортний податок</t>
  </si>
  <si>
    <t>Збір за провадження торгівельної діяльності сплачений юридичними особами</t>
  </si>
  <si>
    <t>Місцеві податки і збори :</t>
  </si>
  <si>
    <t>туристичний збір</t>
  </si>
  <si>
    <t>збір за паркування автотранспорту</t>
  </si>
  <si>
    <t>Єдиний податок, в тому числі:</t>
  </si>
  <si>
    <t>єдиний податок</t>
  </si>
  <si>
    <t>єдиний податок з сільськогосподарських виробників (фіксований с/г)</t>
  </si>
  <si>
    <t>Інші надходження</t>
  </si>
  <si>
    <t>Держмито</t>
  </si>
  <si>
    <t>Плата за оренду комунального майна</t>
  </si>
  <si>
    <t>Кошти від реалізації безхазяйного майна</t>
  </si>
  <si>
    <t>Адміністративний збір за держ. реєстрацію речових прав на нерухоме майно</t>
  </si>
  <si>
    <t>Адмінштрафи та санкції</t>
  </si>
  <si>
    <t>Адміністративні штрафи та штрафні санкції за порушення законодавства усфері виробництва та обігу алкогольних напоїв та тютюнових виробів</t>
  </si>
  <si>
    <t>Інші доходи, які надходили згідно старого БКУ</t>
  </si>
  <si>
    <t>Разом доходів</t>
  </si>
  <si>
    <t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</t>
  </si>
  <si>
    <t>Стабілізаційна дотація</t>
  </si>
  <si>
    <t>Освітня субвенція</t>
  </si>
  <si>
    <t>Медична субвенція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</si>
  <si>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</si>
  <si>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місцевого бюджету за рахунок залишку коштів освітньої субвеції, що утворився на початок бюджетного періоду (з районного бюджету)</t>
  </si>
  <si>
    <t>Субвенція з місцевого бюджету на виконання інвестиційних проектів</t>
  </si>
  <si>
    <t xml:space="preserve">Інші субвенції </t>
  </si>
  <si>
    <t>Разом по загальному фонду</t>
  </si>
  <si>
    <t>Спеціальний фонд</t>
  </si>
  <si>
    <t>Власні бюджетні надходження</t>
  </si>
  <si>
    <t>Надходження від відчуження майна</t>
  </si>
  <si>
    <t>Грошові стягнення за шкоду заподіяну порушенням законодавства про охорону навколишнього природного середовища</t>
  </si>
  <si>
    <t>Екологічний податок</t>
  </si>
  <si>
    <t>Цільові фонди, утворені органами місцевого самоврядування</t>
  </si>
  <si>
    <t>Субвенція за рахунок залишку коштів освітньої субвенції з державного бюджету, що утворився на початок бюджетного періоду</t>
  </si>
  <si>
    <t>Разом по спеціальному фонду</t>
  </si>
  <si>
    <t>Всього :</t>
  </si>
  <si>
    <t>тис.грн.</t>
  </si>
  <si>
    <t>%виконання до річного плану</t>
  </si>
  <si>
    <t xml:space="preserve"> Виконання доходної частини селищного бюджету</t>
  </si>
  <si>
    <t>Код</t>
  </si>
  <si>
    <t>Показник</t>
  </si>
  <si>
    <t>0100</t>
  </si>
  <si>
    <t>Державне управління</t>
  </si>
  <si>
    <t>1000</t>
  </si>
  <si>
    <t>Освіта</t>
  </si>
  <si>
    <t>3000</t>
  </si>
  <si>
    <t>Соціальний захист та соціальне забезпечення</t>
  </si>
  <si>
    <t>4000</t>
  </si>
  <si>
    <t>Культура i мистецтво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</si>
  <si>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</si>
  <si>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</si>
  <si>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</si>
  <si>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</si>
  <si>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</si>
  <si>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</si>
  <si>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>9000</t>
  </si>
  <si>
    <t>Міжбюджетні трансферти</t>
  </si>
  <si>
    <t>Загальний фонд</t>
  </si>
  <si>
    <t>План на січень-червень</t>
  </si>
  <si>
    <t xml:space="preserve"> Виконано ст. на 01.07.2018 р.</t>
  </si>
  <si>
    <t xml:space="preserve"> +/- до виконання плану за січень-червень 2018 р</t>
  </si>
  <si>
    <t>% виконання до плану за січень-червень 2018р</t>
  </si>
  <si>
    <t>Виконано за січень-червень 2017 р.</t>
  </si>
  <si>
    <t>+/- до виконання  січня-червня 2017 року</t>
  </si>
  <si>
    <t>Адміністративний збір за держ. реєстрацію юридичних осіб, фізичних осіб-підприємців</t>
  </si>
  <si>
    <t>Субвенція з державного бюджету місцевим бюджетам на формування інфраструктури об"єднаних територіальних громад</t>
  </si>
  <si>
    <t>Субвенція з місцевого бюджету на забезпечення якісної, сучасної освіти "Нова українська школа"</t>
  </si>
  <si>
    <t>Субвенція з місцевого бюджету на надання державної підтримки особам з особливими освітніми потребами</t>
  </si>
  <si>
    <t>Субвенція з місцевого бюджету на фінансове забезпечення будівництва, ремонту і утримання автомобільних доріг загального користування місцевого значення</t>
  </si>
  <si>
    <t>за ІІ квартал 2018 року</t>
  </si>
  <si>
    <t xml:space="preserve"> Виконано станом на 01.07.2018 р.</t>
  </si>
  <si>
    <t xml:space="preserve"> +/- до виконання плану за січень-червень 2018р</t>
  </si>
  <si>
    <t>Додаток 2</t>
  </si>
  <si>
    <t>до рішення ІІІ сесії VIII скликання</t>
  </si>
  <si>
    <t>від 21 грудня 2017 року</t>
  </si>
  <si>
    <t>"Про селищний бюджет на 2018 рік"</t>
  </si>
  <si>
    <t>(в редакції рішення XІІІ сесії VIІІ скликання від __ серпня 2018 року)</t>
  </si>
  <si>
    <t>Зачепилівська селищна рада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</si>
</sst>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#,##0.0"/>
    <numFmt numFmtId="187" formatCode="#0.000"/>
    <numFmt numFmtId="188" formatCode="[$-FC19]d\ mmmm\ yyyy\ &quot;г.&quot;"/>
  </numFmts>
  <fonts count="5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0"/>
      <color indexed="10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b/>
      <sz val="14"/>
      <name val="Arial Cyr"/>
      <family val="2"/>
    </font>
    <font>
      <b/>
      <sz val="12"/>
      <name val="Arial Cyr"/>
      <family val="0"/>
    </font>
    <font>
      <b/>
      <sz val="10"/>
      <name val="Arial"/>
      <family val="2"/>
    </font>
    <font>
      <b/>
      <sz val="10"/>
      <color indexed="10"/>
      <name val="Arial Cyr"/>
      <family val="0"/>
    </font>
    <font>
      <b/>
      <i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85" fontId="0" fillId="0" borderId="10" xfId="0" applyNumberFormat="1" applyFont="1" applyBorder="1" applyAlignment="1">
      <alignment horizontal="center"/>
    </xf>
    <xf numFmtId="185" fontId="0" fillId="0" borderId="10" xfId="0" applyNumberFormat="1" applyBorder="1" applyAlignment="1">
      <alignment horizontal="center"/>
    </xf>
    <xf numFmtId="185" fontId="3" fillId="0" borderId="10" xfId="0" applyNumberFormat="1" applyFont="1" applyBorder="1" applyAlignment="1">
      <alignment horizontal="center"/>
    </xf>
    <xf numFmtId="185" fontId="4" fillId="0" borderId="10" xfId="0" applyNumberFormat="1" applyFont="1" applyBorder="1" applyAlignment="1">
      <alignment horizontal="center"/>
    </xf>
    <xf numFmtId="185" fontId="6" fillId="0" borderId="10" xfId="0" applyNumberFormat="1" applyFont="1" applyBorder="1" applyAlignment="1">
      <alignment horizontal="center"/>
    </xf>
    <xf numFmtId="185" fontId="6" fillId="0" borderId="10" xfId="0" applyNumberFormat="1" applyFont="1" applyBorder="1" applyAlignment="1">
      <alignment horizontal="center"/>
    </xf>
    <xf numFmtId="185" fontId="0" fillId="0" borderId="10" xfId="0" applyNumberFormat="1" applyFont="1" applyFill="1" applyBorder="1" applyAlignment="1">
      <alignment horizontal="center"/>
    </xf>
    <xf numFmtId="185" fontId="6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32" fillId="0" borderId="0" xfId="58">
      <alignment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180" fontId="0" fillId="0" borderId="0" xfId="0" applyNumberFormat="1" applyBorder="1" applyAlignment="1">
      <alignment vertical="center" wrapText="1"/>
    </xf>
    <xf numFmtId="180" fontId="2" fillId="33" borderId="0" xfId="0" applyNumberFormat="1" applyFont="1" applyFill="1" applyBorder="1" applyAlignment="1">
      <alignment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185" fontId="10" fillId="0" borderId="10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180" fontId="0" fillId="0" borderId="10" xfId="0" applyNumberFormat="1" applyFont="1" applyBorder="1" applyAlignment="1">
      <alignment vertical="center" wrapText="1"/>
    </xf>
    <xf numFmtId="186" fontId="49" fillId="0" borderId="10" xfId="0" applyNumberFormat="1" applyFont="1" applyBorder="1" applyAlignment="1">
      <alignment vertical="center" wrapText="1"/>
    </xf>
    <xf numFmtId="186" fontId="0" fillId="0" borderId="10" xfId="0" applyNumberFormat="1" applyFont="1" applyBorder="1" applyAlignment="1">
      <alignment vertical="center" wrapText="1"/>
    </xf>
    <xf numFmtId="186" fontId="50" fillId="0" borderId="10" xfId="0" applyNumberFormat="1" applyFont="1" applyFill="1" applyBorder="1" applyAlignment="1">
      <alignment vertical="center" wrapText="1"/>
    </xf>
    <xf numFmtId="186" fontId="2" fillId="34" borderId="15" xfId="0" applyNumberFormat="1" applyFont="1" applyFill="1" applyBorder="1" applyAlignment="1">
      <alignment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51" fillId="0" borderId="0" xfId="58" applyFont="1">
      <alignment/>
      <protection/>
    </xf>
    <xf numFmtId="0" fontId="9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center" wrapText="1"/>
    </xf>
    <xf numFmtId="185" fontId="0" fillId="0" borderId="13" xfId="0" applyNumberFormat="1" applyBorder="1" applyAlignment="1">
      <alignment horizontal="center"/>
    </xf>
    <xf numFmtId="0" fontId="2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185" fontId="6" fillId="0" borderId="13" xfId="0" applyNumberFormat="1" applyFont="1" applyBorder="1" applyAlignment="1">
      <alignment horizontal="center"/>
    </xf>
    <xf numFmtId="0" fontId="0" fillId="0" borderId="12" xfId="0" applyFont="1" applyBorder="1" applyAlignment="1">
      <alignment vertical="center" wrapText="1"/>
    </xf>
    <xf numFmtId="185" fontId="3" fillId="0" borderId="13" xfId="0" applyNumberFormat="1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/>
    </xf>
    <xf numFmtId="185" fontId="6" fillId="0" borderId="18" xfId="0" applyNumberFormat="1" applyFont="1" applyBorder="1" applyAlignment="1">
      <alignment horizontal="center"/>
    </xf>
    <xf numFmtId="185" fontId="6" fillId="0" borderId="18" xfId="0" applyNumberFormat="1" applyFont="1" applyBorder="1" applyAlignment="1">
      <alignment horizontal="center"/>
    </xf>
    <xf numFmtId="185" fontId="6" fillId="0" borderId="19" xfId="0" applyNumberFormat="1" applyFont="1" applyBorder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49" fontId="0" fillId="0" borderId="23" xfId="0" applyNumberForma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186" fontId="0" fillId="0" borderId="13" xfId="0" applyNumberFormat="1" applyFont="1" applyBorder="1" applyAlignment="1">
      <alignment vertical="center" wrapText="1"/>
    </xf>
    <xf numFmtId="186" fontId="2" fillId="34" borderId="18" xfId="0" applyNumberFormat="1" applyFont="1" applyFill="1" applyBorder="1" applyAlignment="1">
      <alignment vertical="center" wrapText="1"/>
    </xf>
    <xf numFmtId="186" fontId="2" fillId="34" borderId="19" xfId="0" applyNumberFormat="1" applyFont="1" applyFill="1" applyBorder="1" applyAlignment="1">
      <alignment vertical="center" wrapText="1"/>
    </xf>
    <xf numFmtId="186" fontId="2" fillId="34" borderId="24" xfId="0" applyNumberFormat="1" applyFont="1" applyFill="1" applyBorder="1" applyAlignment="1">
      <alignment vertical="center" wrapText="1"/>
    </xf>
    <xf numFmtId="186" fontId="2" fillId="35" borderId="15" xfId="0" applyNumberFormat="1" applyFont="1" applyFill="1" applyBorder="1" applyAlignment="1">
      <alignment vertical="center" wrapText="1"/>
    </xf>
    <xf numFmtId="180" fontId="2" fillId="35" borderId="15" xfId="0" applyNumberFormat="1" applyFont="1" applyFill="1" applyBorder="1" applyAlignment="1">
      <alignment vertical="center" wrapText="1"/>
    </xf>
    <xf numFmtId="186" fontId="12" fillId="33" borderId="25" xfId="0" applyNumberFormat="1" applyFont="1" applyFill="1" applyBorder="1" applyAlignment="1">
      <alignment horizontal="center" vertical="center" wrapText="1"/>
    </xf>
    <xf numFmtId="180" fontId="12" fillId="33" borderId="25" xfId="0" applyNumberFormat="1" applyFont="1" applyFill="1" applyBorder="1" applyAlignment="1">
      <alignment horizontal="center" vertical="center" wrapText="1"/>
    </xf>
    <xf numFmtId="186" fontId="12" fillId="33" borderId="26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80" fontId="2" fillId="34" borderId="18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33" borderId="0" xfId="0" applyFont="1" applyFill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33" borderId="32" xfId="0" applyFont="1" applyFill="1" applyBorder="1" applyAlignment="1">
      <alignment horizontal="center"/>
    </xf>
    <xf numFmtId="0" fontId="11" fillId="33" borderId="33" xfId="0" applyFont="1" applyFill="1" applyBorder="1" applyAlignment="1">
      <alignment horizontal="center" vertical="center"/>
    </xf>
    <xf numFmtId="0" fontId="11" fillId="33" borderId="34" xfId="0" applyFont="1" applyFill="1" applyBorder="1" applyAlignment="1">
      <alignment horizontal="center" vertical="center"/>
    </xf>
    <xf numFmtId="0" fontId="0" fillId="0" borderId="12" xfId="0" applyFont="1" applyBorder="1" applyAlignment="1" quotePrefix="1">
      <alignment horizontal="center" vertical="center" wrapText="1"/>
    </xf>
    <xf numFmtId="0" fontId="2" fillId="34" borderId="35" xfId="0" applyFont="1" applyFill="1" applyBorder="1" applyAlignment="1">
      <alignment horizontal="center" vertical="center" wrapText="1"/>
    </xf>
    <xf numFmtId="0" fontId="2" fillId="34" borderId="36" xfId="0" applyFont="1" applyFill="1" applyBorder="1" applyAlignment="1">
      <alignment horizontal="center" vertical="center" wrapText="1"/>
    </xf>
    <xf numFmtId="0" fontId="2" fillId="35" borderId="35" xfId="0" applyFont="1" applyFill="1" applyBorder="1" applyAlignment="1">
      <alignment horizontal="center" vertical="center" wrapText="1"/>
    </xf>
    <xf numFmtId="0" fontId="2" fillId="35" borderId="36" xfId="0" applyFont="1" applyFill="1" applyBorder="1" applyAlignment="1">
      <alignment horizontal="center" vertical="center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2" xfId="54"/>
    <cellStyle name="Обычный 3" xfId="55"/>
    <cellStyle name="Обычный 4" xfId="56"/>
    <cellStyle name="Обычный 5" xfId="57"/>
    <cellStyle name="Обычный 6" xfId="58"/>
    <cellStyle name="Обычный 7" xfId="59"/>
    <cellStyle name="Обычный 8" xfId="60"/>
    <cellStyle name="Обычный 9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H70"/>
  <sheetViews>
    <sheetView tabSelected="1" zoomScalePageLayoutView="0" workbookViewId="0" topLeftCell="A50">
      <selection activeCell="A10" sqref="A10:H10"/>
    </sheetView>
  </sheetViews>
  <sheetFormatPr defaultColWidth="9.00390625" defaultRowHeight="12.75"/>
  <cols>
    <col min="1" max="1" width="45.125" style="0" customWidth="1"/>
    <col min="2" max="2" width="10.625" style="14" customWidth="1"/>
    <col min="3" max="3" width="9.25390625" style="14" customWidth="1"/>
    <col min="4" max="4" width="12.125" style="14" customWidth="1"/>
    <col min="5" max="5" width="10.625" style="0" customWidth="1"/>
    <col min="6" max="6" width="11.25390625" style="0" customWidth="1"/>
    <col min="7" max="7" width="11.125" style="0" customWidth="1"/>
    <col min="8" max="8" width="13.625" style="0" customWidth="1"/>
  </cols>
  <sheetData>
    <row r="1" spans="1:6" ht="18" customHeight="1">
      <c r="A1" t="s">
        <v>90</v>
      </c>
      <c r="F1" s="38" t="s">
        <v>85</v>
      </c>
    </row>
    <row r="2" ht="14.25" customHeight="1">
      <c r="F2" s="39" t="s">
        <v>86</v>
      </c>
    </row>
    <row r="3" ht="14.25" customHeight="1">
      <c r="F3" s="39" t="s">
        <v>87</v>
      </c>
    </row>
    <row r="4" ht="14.25" customHeight="1">
      <c r="F4" s="39" t="s">
        <v>88</v>
      </c>
    </row>
    <row r="5" ht="14.25" customHeight="1">
      <c r="F5" s="39" t="s">
        <v>89</v>
      </c>
    </row>
    <row r="6" ht="11.25" customHeight="1"/>
    <row r="7" spans="1:7" ht="15">
      <c r="A7" s="77" t="s">
        <v>51</v>
      </c>
      <c r="B7" s="77"/>
      <c r="C7" s="77"/>
      <c r="D7" s="77"/>
      <c r="E7" s="77"/>
      <c r="F7" s="77"/>
      <c r="G7" s="77"/>
    </row>
    <row r="8" spans="1:7" ht="15">
      <c r="A8" s="77" t="s">
        <v>82</v>
      </c>
      <c r="B8" s="77"/>
      <c r="C8" s="77"/>
      <c r="D8" s="77"/>
      <c r="E8" s="77"/>
      <c r="F8" s="77"/>
      <c r="G8" s="77"/>
    </row>
    <row r="9" spans="1:8" ht="15.75" thickBot="1">
      <c r="A9" s="15"/>
      <c r="B9" s="15"/>
      <c r="C9" s="15"/>
      <c r="D9" s="15"/>
      <c r="E9" s="15"/>
      <c r="F9" s="15"/>
      <c r="G9" s="15"/>
      <c r="H9" t="s">
        <v>49</v>
      </c>
    </row>
    <row r="10" spans="1:8" s="16" customFormat="1" ht="76.5" customHeight="1" thickBot="1">
      <c r="A10" s="58" t="s">
        <v>2</v>
      </c>
      <c r="B10" s="59" t="s">
        <v>3</v>
      </c>
      <c r="C10" s="59" t="s">
        <v>71</v>
      </c>
      <c r="D10" s="60" t="s">
        <v>72</v>
      </c>
      <c r="E10" s="61" t="s">
        <v>73</v>
      </c>
      <c r="F10" s="61" t="s">
        <v>74</v>
      </c>
      <c r="G10" s="61" t="s">
        <v>75</v>
      </c>
      <c r="H10" s="62" t="s">
        <v>76</v>
      </c>
    </row>
    <row r="11" spans="1:8" s="16" customFormat="1" ht="12.75">
      <c r="A11" s="41"/>
      <c r="B11" s="4"/>
      <c r="C11" s="4"/>
      <c r="D11" s="4"/>
      <c r="E11" s="5"/>
      <c r="F11" s="5"/>
      <c r="G11" s="5"/>
      <c r="H11" s="57"/>
    </row>
    <row r="12" spans="1:8" ht="12.75">
      <c r="A12" s="42" t="s">
        <v>4</v>
      </c>
      <c r="B12" s="6">
        <v>18825.7</v>
      </c>
      <c r="C12" s="6">
        <v>8076.2</v>
      </c>
      <c r="D12" s="6">
        <v>8292.4</v>
      </c>
      <c r="E12" s="7">
        <f aca="true" t="shared" si="0" ref="E12:E38">D12-C12</f>
        <v>216.19999999999982</v>
      </c>
      <c r="F12" s="7">
        <f>D12/C12*100</f>
        <v>102.67700156013966</v>
      </c>
      <c r="G12" s="6">
        <v>7021.9</v>
      </c>
      <c r="H12" s="43">
        <f aca="true" t="shared" si="1" ref="H12:H33">D12-G12</f>
        <v>1270.5</v>
      </c>
    </row>
    <row r="13" spans="1:8" ht="25.5">
      <c r="A13" s="44" t="s">
        <v>5</v>
      </c>
      <c r="B13" s="6">
        <v>52</v>
      </c>
      <c r="C13" s="6">
        <v>43.9</v>
      </c>
      <c r="D13" s="6">
        <v>43.9</v>
      </c>
      <c r="E13" s="7">
        <f t="shared" si="0"/>
        <v>0</v>
      </c>
      <c r="F13" s="7">
        <f>D13/C13*100</f>
        <v>100</v>
      </c>
      <c r="G13" s="6">
        <v>104.7</v>
      </c>
      <c r="H13" s="43">
        <f t="shared" si="1"/>
        <v>-60.800000000000004</v>
      </c>
    </row>
    <row r="14" spans="1:8" ht="25.5">
      <c r="A14" s="42" t="s">
        <v>6</v>
      </c>
      <c r="B14" s="6">
        <v>1.4</v>
      </c>
      <c r="C14" s="6">
        <v>1.4</v>
      </c>
      <c r="D14" s="6">
        <v>1.4</v>
      </c>
      <c r="E14" s="7">
        <f t="shared" si="0"/>
        <v>0</v>
      </c>
      <c r="F14" s="7" t="s">
        <v>7</v>
      </c>
      <c r="G14" s="6"/>
      <c r="H14" s="43">
        <f t="shared" si="1"/>
        <v>1.4</v>
      </c>
    </row>
    <row r="15" spans="1:8" ht="25.5">
      <c r="A15" s="42" t="s">
        <v>8</v>
      </c>
      <c r="B15" s="6">
        <v>255.8</v>
      </c>
      <c r="C15" s="6">
        <v>53.5</v>
      </c>
      <c r="D15" s="6">
        <v>51.3</v>
      </c>
      <c r="E15" s="7">
        <f t="shared" si="0"/>
        <v>-2.200000000000003</v>
      </c>
      <c r="F15" s="7">
        <f aca="true" t="shared" si="2" ref="F15:F21">D15/C15*100</f>
        <v>95.88785046728971</v>
      </c>
      <c r="G15" s="6">
        <v>161.8</v>
      </c>
      <c r="H15" s="43">
        <f t="shared" si="1"/>
        <v>-110.50000000000001</v>
      </c>
    </row>
    <row r="16" spans="1:8" ht="25.5">
      <c r="A16" s="42" t="s">
        <v>9</v>
      </c>
      <c r="B16" s="6">
        <v>271.6</v>
      </c>
      <c r="C16" s="6">
        <v>101.9</v>
      </c>
      <c r="D16" s="6">
        <v>104.2</v>
      </c>
      <c r="E16" s="7">
        <f t="shared" si="0"/>
        <v>2.299999999999997</v>
      </c>
      <c r="F16" s="7">
        <f t="shared" si="2"/>
        <v>102.25711481844945</v>
      </c>
      <c r="G16" s="6">
        <v>108.5</v>
      </c>
      <c r="H16" s="43">
        <f t="shared" si="1"/>
        <v>-4.299999999999997</v>
      </c>
    </row>
    <row r="17" spans="1:8" ht="25.5">
      <c r="A17" s="42" t="s">
        <v>10</v>
      </c>
      <c r="B17" s="6">
        <v>916.4</v>
      </c>
      <c r="C17" s="6">
        <v>381.4</v>
      </c>
      <c r="D17" s="6">
        <v>388.8</v>
      </c>
      <c r="E17" s="7">
        <f t="shared" si="0"/>
        <v>7.400000000000034</v>
      </c>
      <c r="F17" s="7">
        <f t="shared" si="2"/>
        <v>101.94022024121658</v>
      </c>
      <c r="G17" s="6">
        <v>410.8</v>
      </c>
      <c r="H17" s="43">
        <f t="shared" si="1"/>
        <v>-22</v>
      </c>
    </row>
    <row r="18" spans="1:8" ht="12.75">
      <c r="A18" s="42" t="s">
        <v>11</v>
      </c>
      <c r="B18" s="6">
        <v>5532</v>
      </c>
      <c r="C18" s="6">
        <v>2406.7</v>
      </c>
      <c r="D18" s="6">
        <v>2423.8</v>
      </c>
      <c r="E18" s="7">
        <f t="shared" si="0"/>
        <v>17.100000000000364</v>
      </c>
      <c r="F18" s="7">
        <f t="shared" si="2"/>
        <v>100.71051647484109</v>
      </c>
      <c r="G18" s="6">
        <v>1360</v>
      </c>
      <c r="H18" s="43">
        <f t="shared" si="1"/>
        <v>1063.8000000000002</v>
      </c>
    </row>
    <row r="19" spans="1:8" ht="25.5">
      <c r="A19" s="45" t="s">
        <v>12</v>
      </c>
      <c r="B19" s="6">
        <v>241.5</v>
      </c>
      <c r="C19" s="6">
        <v>124.5</v>
      </c>
      <c r="D19" s="6">
        <v>129.7</v>
      </c>
      <c r="E19" s="7">
        <f t="shared" si="0"/>
        <v>5.199999999999989</v>
      </c>
      <c r="F19" s="7">
        <f t="shared" si="2"/>
        <v>104.17670682730922</v>
      </c>
      <c r="G19" s="6">
        <v>55.9</v>
      </c>
      <c r="H19" s="43">
        <f t="shared" si="1"/>
        <v>73.79999999999998</v>
      </c>
    </row>
    <row r="20" spans="1:8" ht="12.75">
      <c r="A20" s="45" t="s">
        <v>13</v>
      </c>
      <c r="B20" s="6">
        <v>5263.5</v>
      </c>
      <c r="C20" s="6">
        <v>2275.9</v>
      </c>
      <c r="D20" s="6">
        <v>2287.9</v>
      </c>
      <c r="E20" s="7">
        <f t="shared" si="0"/>
        <v>12</v>
      </c>
      <c r="F20" s="7">
        <f t="shared" si="2"/>
        <v>100.52726393954042</v>
      </c>
      <c r="G20" s="6">
        <v>1304.1</v>
      </c>
      <c r="H20" s="43">
        <f t="shared" si="1"/>
        <v>983.8000000000002</v>
      </c>
    </row>
    <row r="21" spans="1:8" ht="12.75">
      <c r="A21" s="45" t="s">
        <v>14</v>
      </c>
      <c r="B21" s="6">
        <v>25</v>
      </c>
      <c r="C21" s="6">
        <v>6.2</v>
      </c>
      <c r="D21" s="6">
        <v>6.2</v>
      </c>
      <c r="E21" s="7">
        <f t="shared" si="0"/>
        <v>0</v>
      </c>
      <c r="F21" s="7">
        <f t="shared" si="2"/>
        <v>100</v>
      </c>
      <c r="G21" s="6"/>
      <c r="H21" s="43">
        <f t="shared" si="1"/>
        <v>6.2</v>
      </c>
    </row>
    <row r="22" spans="1:8" ht="25.5">
      <c r="A22" s="42" t="s">
        <v>15</v>
      </c>
      <c r="B22" s="6"/>
      <c r="C22" s="6"/>
      <c r="D22" s="6">
        <v>-0.5</v>
      </c>
      <c r="E22" s="7">
        <f t="shared" si="0"/>
        <v>-0.5</v>
      </c>
      <c r="F22" s="7"/>
      <c r="G22" s="6"/>
      <c r="H22" s="43">
        <f t="shared" si="1"/>
        <v>-0.5</v>
      </c>
    </row>
    <row r="23" spans="1:8" s="18" customFormat="1" ht="15">
      <c r="A23" s="42" t="s">
        <v>16</v>
      </c>
      <c r="B23" s="8">
        <v>0.6</v>
      </c>
      <c r="C23" s="8">
        <v>0.6</v>
      </c>
      <c r="D23" s="8">
        <v>0.6</v>
      </c>
      <c r="E23" s="7">
        <f t="shared" si="0"/>
        <v>0</v>
      </c>
      <c r="F23" s="7">
        <f>D23/C23*100</f>
        <v>100</v>
      </c>
      <c r="G23" s="8">
        <v>0.1</v>
      </c>
      <c r="H23" s="43">
        <f t="shared" si="1"/>
        <v>0.5</v>
      </c>
    </row>
    <row r="24" spans="1:8" ht="15.75" customHeight="1">
      <c r="A24" s="45" t="s">
        <v>17</v>
      </c>
      <c r="B24" s="6">
        <v>0.6</v>
      </c>
      <c r="C24" s="6">
        <v>0.6</v>
      </c>
      <c r="D24" s="6">
        <v>0.6</v>
      </c>
      <c r="E24" s="7">
        <f t="shared" si="0"/>
        <v>0</v>
      </c>
      <c r="F24" s="7">
        <f>D24/C24*100</f>
        <v>100</v>
      </c>
      <c r="G24" s="6">
        <v>0.1</v>
      </c>
      <c r="H24" s="43">
        <f t="shared" si="1"/>
        <v>0.5</v>
      </c>
    </row>
    <row r="25" spans="1:8" ht="15" customHeight="1" hidden="1">
      <c r="A25" s="45" t="s">
        <v>18</v>
      </c>
      <c r="B25" s="6"/>
      <c r="C25" s="6"/>
      <c r="D25" s="9"/>
      <c r="E25" s="7">
        <f t="shared" si="0"/>
        <v>0</v>
      </c>
      <c r="F25" s="7"/>
      <c r="G25" s="6"/>
      <c r="H25" s="43">
        <f t="shared" si="1"/>
        <v>0</v>
      </c>
    </row>
    <row r="26" spans="1:8" ht="12.75">
      <c r="A26" s="44" t="s">
        <v>19</v>
      </c>
      <c r="B26" s="6">
        <v>7392.2</v>
      </c>
      <c r="C26" s="6">
        <v>2606.7</v>
      </c>
      <c r="D26" s="6">
        <v>2615.5</v>
      </c>
      <c r="E26" s="7">
        <f t="shared" si="0"/>
        <v>8.800000000000182</v>
      </c>
      <c r="F26" s="7">
        <f>D26/C26*100</f>
        <v>100.33759159090039</v>
      </c>
      <c r="G26" s="6">
        <v>1972.1</v>
      </c>
      <c r="H26" s="43">
        <f t="shared" si="1"/>
        <v>643.4000000000001</v>
      </c>
    </row>
    <row r="27" spans="1:8" ht="12.75">
      <c r="A27" s="46" t="s">
        <v>20</v>
      </c>
      <c r="B27" s="6">
        <v>1851.1</v>
      </c>
      <c r="C27" s="6">
        <v>983.3</v>
      </c>
      <c r="D27" s="6">
        <v>985.2</v>
      </c>
      <c r="E27" s="7">
        <f t="shared" si="0"/>
        <v>1.900000000000091</v>
      </c>
      <c r="F27" s="7">
        <f>D27/C27*100</f>
        <v>100.19322688904711</v>
      </c>
      <c r="G27" s="6">
        <v>801.3</v>
      </c>
      <c r="H27" s="43">
        <f t="shared" si="1"/>
        <v>183.9000000000001</v>
      </c>
    </row>
    <row r="28" spans="1:8" ht="25.5">
      <c r="A28" s="45" t="s">
        <v>21</v>
      </c>
      <c r="B28" s="6">
        <v>5541.1</v>
      </c>
      <c r="C28" s="6">
        <v>1623.4</v>
      </c>
      <c r="D28" s="6">
        <v>1630.3</v>
      </c>
      <c r="E28" s="7">
        <f t="shared" si="0"/>
        <v>6.899999999999864</v>
      </c>
      <c r="F28" s="7">
        <f>D28/C28*100</f>
        <v>100.42503387951211</v>
      </c>
      <c r="G28" s="6">
        <v>1170.8</v>
      </c>
      <c r="H28" s="43">
        <f t="shared" si="1"/>
        <v>459.5</v>
      </c>
    </row>
    <row r="29" spans="1:8" ht="12.75">
      <c r="A29" s="42" t="s">
        <v>22</v>
      </c>
      <c r="B29" s="6">
        <v>31.5</v>
      </c>
      <c r="C29" s="6">
        <v>5</v>
      </c>
      <c r="D29" s="6">
        <v>5</v>
      </c>
      <c r="E29" s="7">
        <f t="shared" si="0"/>
        <v>0</v>
      </c>
      <c r="F29" s="7">
        <f>D29/C29*100</f>
        <v>100</v>
      </c>
      <c r="G29" s="6">
        <v>31.5</v>
      </c>
      <c r="H29" s="43">
        <f t="shared" si="1"/>
        <v>-26.5</v>
      </c>
    </row>
    <row r="30" spans="1:8" ht="44.25" customHeight="1" hidden="1">
      <c r="A30" s="42" t="s">
        <v>77</v>
      </c>
      <c r="B30" s="6">
        <v>2.1</v>
      </c>
      <c r="C30" s="6">
        <v>2.1</v>
      </c>
      <c r="D30" s="6">
        <v>2.7</v>
      </c>
      <c r="E30" s="7">
        <f t="shared" si="0"/>
        <v>0.6000000000000001</v>
      </c>
      <c r="F30" s="7"/>
      <c r="G30" s="6"/>
      <c r="H30" s="43">
        <f t="shared" si="1"/>
        <v>2.7</v>
      </c>
    </row>
    <row r="31" spans="1:8" ht="12.75">
      <c r="A31" s="42" t="s">
        <v>23</v>
      </c>
      <c r="B31" s="6">
        <v>32.8</v>
      </c>
      <c r="C31" s="6">
        <v>13.2</v>
      </c>
      <c r="D31" s="6">
        <v>13.3</v>
      </c>
      <c r="E31" s="7">
        <f t="shared" si="0"/>
        <v>0.10000000000000142</v>
      </c>
      <c r="F31" s="7">
        <f>D31/C31*100</f>
        <v>100.75757575757578</v>
      </c>
      <c r="G31" s="6">
        <v>19.7</v>
      </c>
      <c r="H31" s="43">
        <f t="shared" si="1"/>
        <v>-6.399999999999999</v>
      </c>
    </row>
    <row r="32" spans="1:8" ht="12.75">
      <c r="A32" s="42" t="s">
        <v>24</v>
      </c>
      <c r="B32" s="6">
        <v>160</v>
      </c>
      <c r="C32" s="6">
        <v>60.7</v>
      </c>
      <c r="D32" s="6">
        <v>60.7</v>
      </c>
      <c r="E32" s="7">
        <f t="shared" si="0"/>
        <v>0</v>
      </c>
      <c r="F32" s="7">
        <f>D32/C32*100</f>
        <v>100</v>
      </c>
      <c r="G32" s="6">
        <v>14.7</v>
      </c>
      <c r="H32" s="43">
        <f t="shared" si="1"/>
        <v>46</v>
      </c>
    </row>
    <row r="33" spans="1:8" ht="12.75">
      <c r="A33" s="42" t="s">
        <v>25</v>
      </c>
      <c r="B33" s="6"/>
      <c r="C33" s="6"/>
      <c r="D33" s="9"/>
      <c r="E33" s="7">
        <f t="shared" si="0"/>
        <v>0</v>
      </c>
      <c r="F33" s="7"/>
      <c r="G33" s="6"/>
      <c r="H33" s="43">
        <f t="shared" si="1"/>
        <v>0</v>
      </c>
    </row>
    <row r="34" spans="1:8" ht="12.75">
      <c r="A34" s="42"/>
      <c r="B34" s="6"/>
      <c r="C34" s="6"/>
      <c r="D34" s="9"/>
      <c r="E34" s="7"/>
      <c r="F34" s="7"/>
      <c r="G34" s="6"/>
      <c r="H34" s="43"/>
    </row>
    <row r="35" spans="1:8" ht="25.5">
      <c r="A35" s="42" t="s">
        <v>0</v>
      </c>
      <c r="B35" s="6">
        <v>237</v>
      </c>
      <c r="C35" s="6">
        <v>182.4</v>
      </c>
      <c r="D35" s="6">
        <v>183.7</v>
      </c>
      <c r="E35" s="7">
        <f t="shared" si="0"/>
        <v>1.299999999999983</v>
      </c>
      <c r="F35" s="7">
        <f>D35/C35*100</f>
        <v>100.71271929824562</v>
      </c>
      <c r="G35" s="6">
        <v>93.5</v>
      </c>
      <c r="H35" s="43">
        <f aca="true" t="shared" si="3" ref="H35:H42">D35-G35</f>
        <v>90.19999999999999</v>
      </c>
    </row>
    <row r="36" spans="1:8" ht="25.5">
      <c r="A36" s="42" t="s">
        <v>26</v>
      </c>
      <c r="B36" s="6">
        <v>272.1</v>
      </c>
      <c r="C36" s="6">
        <v>108.6</v>
      </c>
      <c r="D36" s="6">
        <v>109.6</v>
      </c>
      <c r="E36" s="7">
        <f t="shared" si="0"/>
        <v>1</v>
      </c>
      <c r="F36" s="7">
        <f>D36/C36*100</f>
        <v>100.92081031307552</v>
      </c>
      <c r="G36" s="6">
        <v>173.8</v>
      </c>
      <c r="H36" s="43">
        <f t="shared" si="3"/>
        <v>-64.20000000000002</v>
      </c>
    </row>
    <row r="37" spans="1:8" ht="40.5" customHeight="1">
      <c r="A37" s="42" t="s">
        <v>27</v>
      </c>
      <c r="B37" s="6">
        <v>5.4</v>
      </c>
      <c r="C37" s="6">
        <v>5.4</v>
      </c>
      <c r="D37" s="6">
        <v>5.5</v>
      </c>
      <c r="E37" s="7">
        <f t="shared" si="0"/>
        <v>0.09999999999999964</v>
      </c>
      <c r="F37" s="7">
        <f>D37/C37*100</f>
        <v>101.85185185185183</v>
      </c>
      <c r="G37" s="6">
        <v>0.1</v>
      </c>
      <c r="H37" s="43">
        <f t="shared" si="3"/>
        <v>5.4</v>
      </c>
    </row>
    <row r="38" spans="1:8" ht="18" customHeight="1" hidden="1">
      <c r="A38" s="47" t="s">
        <v>28</v>
      </c>
      <c r="B38" s="6">
        <v>30</v>
      </c>
      <c r="C38" s="6">
        <v>26.8</v>
      </c>
      <c r="D38" s="6">
        <v>26.8</v>
      </c>
      <c r="E38" s="7">
        <f t="shared" si="0"/>
        <v>0</v>
      </c>
      <c r="F38" s="7">
        <f>D38/C38*100</f>
        <v>100</v>
      </c>
      <c r="G38" s="6"/>
      <c r="H38" s="43">
        <f t="shared" si="3"/>
        <v>26.8</v>
      </c>
    </row>
    <row r="39" spans="1:8" s="18" customFormat="1" ht="25.5">
      <c r="A39" s="42" t="s">
        <v>29</v>
      </c>
      <c r="B39" s="6"/>
      <c r="C39" s="6"/>
      <c r="D39" s="9"/>
      <c r="E39" s="7"/>
      <c r="F39" s="7"/>
      <c r="G39" s="6"/>
      <c r="H39" s="43">
        <f t="shared" si="3"/>
        <v>0</v>
      </c>
    </row>
    <row r="40" spans="1:8" s="18" customFormat="1" ht="15">
      <c r="A40" s="48" t="s">
        <v>30</v>
      </c>
      <c r="B40" s="10">
        <f>B12+B13+B14+B15+B16+B17+B18+B22+B23+B26+B29+B30+B31+B32+B33+B34+B35+B37+B36+B38</f>
        <v>34018.6</v>
      </c>
      <c r="C40" s="10">
        <f>C12+C13+C14+C15+C16+C17+C18+C22+C23+C26+C29+C30+C31+C32+C33+C35+C37+C36+C38</f>
        <v>14076.5</v>
      </c>
      <c r="D40" s="10">
        <f>D12+D13+D14+D15+D16+D17+D18+D22+D23+D26+D29+D30+D31+D32+D33+D35+D37+D36+D38</f>
        <v>14328.7</v>
      </c>
      <c r="E40" s="11">
        <f>D40-C40</f>
        <v>252.20000000000073</v>
      </c>
      <c r="F40" s="10">
        <f>D40/C40*100</f>
        <v>101.7916385465137</v>
      </c>
      <c r="G40" s="10">
        <f>G12+G13+G14+G15+G16+G17+G18+G22+G23+G26+G29+G30+G31+G32+G33+G35+G37+G39+G38+G36</f>
        <v>11473.200000000003</v>
      </c>
      <c r="H40" s="49">
        <f t="shared" si="3"/>
        <v>2855.499999999998</v>
      </c>
    </row>
    <row r="41" spans="1:8" s="18" customFormat="1" ht="15">
      <c r="A41" s="50" t="s">
        <v>1</v>
      </c>
      <c r="B41" s="8">
        <v>778.5</v>
      </c>
      <c r="C41" s="8">
        <v>389.4</v>
      </c>
      <c r="D41" s="8">
        <v>389.4</v>
      </c>
      <c r="E41" s="8">
        <f>D41-C41</f>
        <v>0</v>
      </c>
      <c r="F41" s="8">
        <f>D41/C41*100</f>
        <v>100</v>
      </c>
      <c r="G41" s="8"/>
      <c r="H41" s="51">
        <f t="shared" si="3"/>
        <v>389.4</v>
      </c>
    </row>
    <row r="42" spans="1:8" s="18" customFormat="1" ht="15" customHeight="1" hidden="1">
      <c r="A42" s="50" t="s">
        <v>31</v>
      </c>
      <c r="B42" s="8">
        <v>4332.8</v>
      </c>
      <c r="C42" s="8">
        <v>1841.4</v>
      </c>
      <c r="D42" s="8">
        <v>1841.4</v>
      </c>
      <c r="E42" s="8">
        <f>D42-C42</f>
        <v>0</v>
      </c>
      <c r="F42" s="8">
        <f>D42/C42*100</f>
        <v>100</v>
      </c>
      <c r="G42" s="8"/>
      <c r="H42" s="51">
        <f t="shared" si="3"/>
        <v>1841.4</v>
      </c>
    </row>
    <row r="43" spans="1:8" s="18" customFormat="1" ht="15">
      <c r="A43" s="50" t="s">
        <v>32</v>
      </c>
      <c r="B43" s="8"/>
      <c r="C43" s="8"/>
      <c r="D43" s="8"/>
      <c r="E43" s="8"/>
      <c r="F43" s="8"/>
      <c r="G43" s="8"/>
      <c r="H43" s="51"/>
    </row>
    <row r="44" spans="1:8" s="18" customFormat="1" ht="15">
      <c r="A44" s="50" t="s">
        <v>33</v>
      </c>
      <c r="B44" s="8">
        <v>18070.2</v>
      </c>
      <c r="C44" s="8">
        <v>11131.3</v>
      </c>
      <c r="D44" s="8">
        <v>11131.3</v>
      </c>
      <c r="E44" s="8">
        <f aca="true" t="shared" si="4" ref="E44:E66">D44-C44</f>
        <v>0</v>
      </c>
      <c r="F44" s="8">
        <f aca="true" t="shared" si="5" ref="F44:F52">D44/C44*100</f>
        <v>100</v>
      </c>
      <c r="G44" s="8"/>
      <c r="H44" s="51">
        <f aca="true" t="shared" si="6" ref="H44:H62">D44-G44</f>
        <v>11131.3</v>
      </c>
    </row>
    <row r="45" spans="1:8" s="18" customFormat="1" ht="38.25" customHeight="1" hidden="1">
      <c r="A45" s="50" t="s">
        <v>34</v>
      </c>
      <c r="B45" s="8">
        <v>7427.3</v>
      </c>
      <c r="C45" s="8">
        <v>4385.1</v>
      </c>
      <c r="D45" s="8">
        <v>4385.1</v>
      </c>
      <c r="E45" s="8">
        <f t="shared" si="4"/>
        <v>0</v>
      </c>
      <c r="F45" s="8">
        <f t="shared" si="5"/>
        <v>100</v>
      </c>
      <c r="G45" s="8"/>
      <c r="H45" s="51">
        <f t="shared" si="6"/>
        <v>4385.1</v>
      </c>
    </row>
    <row r="46" spans="1:8" ht="48.75" customHeight="1">
      <c r="A46" s="50" t="s">
        <v>35</v>
      </c>
      <c r="B46" s="8"/>
      <c r="C46" s="8"/>
      <c r="D46" s="8"/>
      <c r="E46" s="8">
        <f t="shared" si="4"/>
        <v>0</v>
      </c>
      <c r="F46" s="8" t="e">
        <f t="shared" si="5"/>
        <v>#DIV/0!</v>
      </c>
      <c r="G46" s="8"/>
      <c r="H46" s="51">
        <f t="shared" si="6"/>
        <v>0</v>
      </c>
    </row>
    <row r="47" spans="1:8" ht="30" customHeight="1" hidden="1">
      <c r="A47" s="45" t="s">
        <v>36</v>
      </c>
      <c r="B47" s="6">
        <v>850</v>
      </c>
      <c r="C47" s="12">
        <v>850</v>
      </c>
      <c r="D47" s="6">
        <v>850</v>
      </c>
      <c r="E47" s="8">
        <f t="shared" si="4"/>
        <v>0</v>
      </c>
      <c r="F47" s="8">
        <f t="shared" si="5"/>
        <v>100</v>
      </c>
      <c r="G47" s="6"/>
      <c r="H47" s="51">
        <f t="shared" si="6"/>
        <v>850</v>
      </c>
    </row>
    <row r="48" spans="1:8" ht="36.75" customHeight="1" hidden="1">
      <c r="A48" s="50" t="s">
        <v>78</v>
      </c>
      <c r="B48" s="6">
        <v>4066</v>
      </c>
      <c r="C48" s="12">
        <v>1356</v>
      </c>
      <c r="D48" s="6">
        <v>1356</v>
      </c>
      <c r="E48" s="8">
        <f t="shared" si="4"/>
        <v>0</v>
      </c>
      <c r="F48" s="8">
        <f t="shared" si="5"/>
        <v>100</v>
      </c>
      <c r="G48" s="6"/>
      <c r="H48" s="51">
        <f t="shared" si="6"/>
        <v>1356</v>
      </c>
    </row>
    <row r="49" spans="1:8" ht="36.75" customHeight="1" hidden="1">
      <c r="A49" s="45" t="s">
        <v>79</v>
      </c>
      <c r="B49" s="6">
        <v>255.4</v>
      </c>
      <c r="C49" s="12">
        <v>127.7</v>
      </c>
      <c r="D49" s="6"/>
      <c r="E49" s="8">
        <f t="shared" si="4"/>
        <v>-127.7</v>
      </c>
      <c r="F49" s="8">
        <f t="shared" si="5"/>
        <v>0</v>
      </c>
      <c r="G49" s="6"/>
      <c r="H49" s="51">
        <f t="shared" si="6"/>
        <v>0</v>
      </c>
    </row>
    <row r="50" spans="1:8" ht="16.5" customHeight="1">
      <c r="A50" s="45" t="s">
        <v>80</v>
      </c>
      <c r="B50" s="6">
        <v>50.2</v>
      </c>
      <c r="C50" s="12">
        <v>25.1</v>
      </c>
      <c r="D50" s="6">
        <v>25.1</v>
      </c>
      <c r="E50" s="8">
        <f t="shared" si="4"/>
        <v>0</v>
      </c>
      <c r="F50" s="8">
        <f t="shared" si="5"/>
        <v>100</v>
      </c>
      <c r="G50" s="6"/>
      <c r="H50" s="51">
        <f t="shared" si="6"/>
        <v>25.1</v>
      </c>
    </row>
    <row r="51" spans="1:8" s="18" customFormat="1" ht="15">
      <c r="A51" s="45" t="s">
        <v>38</v>
      </c>
      <c r="B51" s="6">
        <v>262.8</v>
      </c>
      <c r="C51" s="12">
        <v>166.9</v>
      </c>
      <c r="D51" s="6">
        <v>108.7</v>
      </c>
      <c r="E51" s="8">
        <f t="shared" si="4"/>
        <v>-58.2</v>
      </c>
      <c r="F51" s="8">
        <f t="shared" si="5"/>
        <v>65.12881965248651</v>
      </c>
      <c r="G51" s="6">
        <v>3653.5</v>
      </c>
      <c r="H51" s="51">
        <f t="shared" si="6"/>
        <v>-3544.8</v>
      </c>
    </row>
    <row r="52" spans="1:8" s="18" customFormat="1" ht="15">
      <c r="A52" s="52" t="s">
        <v>39</v>
      </c>
      <c r="B52" s="10">
        <f>SUM(B41:B51)+B40</f>
        <v>70111.8</v>
      </c>
      <c r="C52" s="10">
        <f>SUM(C41:C51)+C40</f>
        <v>34349.399999999994</v>
      </c>
      <c r="D52" s="10">
        <f>SUM(D41:D51)+D40</f>
        <v>34415.7</v>
      </c>
      <c r="E52" s="11">
        <f t="shared" si="4"/>
        <v>66.30000000000291</v>
      </c>
      <c r="F52" s="11">
        <f t="shared" si="5"/>
        <v>100.19301647190343</v>
      </c>
      <c r="G52" s="10">
        <f>SUM(G41:G51)+G40</f>
        <v>15126.700000000003</v>
      </c>
      <c r="H52" s="49">
        <f t="shared" si="6"/>
        <v>19288.999999999993</v>
      </c>
    </row>
    <row r="53" spans="1:8" ht="13.5" customHeight="1">
      <c r="A53" s="52" t="s">
        <v>40</v>
      </c>
      <c r="B53" s="10"/>
      <c r="C53" s="13"/>
      <c r="D53" s="29"/>
      <c r="E53" s="11">
        <f t="shared" si="4"/>
        <v>0</v>
      </c>
      <c r="F53" s="11"/>
      <c r="G53" s="10"/>
      <c r="H53" s="49">
        <f t="shared" si="6"/>
        <v>0</v>
      </c>
    </row>
    <row r="54" spans="1:8" ht="13.5" customHeight="1" hidden="1">
      <c r="A54" s="45" t="s">
        <v>41</v>
      </c>
      <c r="B54" s="6">
        <v>15597.5</v>
      </c>
      <c r="C54" s="12">
        <v>15597.5</v>
      </c>
      <c r="D54" s="12">
        <v>15597.5</v>
      </c>
      <c r="E54" s="8">
        <f t="shared" si="4"/>
        <v>0</v>
      </c>
      <c r="F54" s="8">
        <f>D54/C54*100</f>
        <v>100</v>
      </c>
      <c r="G54" s="6">
        <v>410.9</v>
      </c>
      <c r="H54" s="51">
        <f t="shared" si="6"/>
        <v>15186.6</v>
      </c>
    </row>
    <row r="55" spans="1:8" ht="13.5" customHeight="1" hidden="1">
      <c r="A55" s="45"/>
      <c r="B55" s="6"/>
      <c r="C55" s="12"/>
      <c r="D55" s="12"/>
      <c r="E55" s="8">
        <f t="shared" si="4"/>
        <v>0</v>
      </c>
      <c r="F55" s="8"/>
      <c r="G55" s="6"/>
      <c r="H55" s="51">
        <f t="shared" si="6"/>
        <v>0</v>
      </c>
    </row>
    <row r="56" spans="1:8" ht="14.25">
      <c r="A56" s="45" t="s">
        <v>42</v>
      </c>
      <c r="B56" s="6"/>
      <c r="C56" s="12"/>
      <c r="D56" s="12"/>
      <c r="E56" s="8">
        <f t="shared" si="4"/>
        <v>0</v>
      </c>
      <c r="F56" s="8"/>
      <c r="G56" s="6"/>
      <c r="H56" s="51">
        <f t="shared" si="6"/>
        <v>0</v>
      </c>
    </row>
    <row r="57" spans="1:8" ht="38.25">
      <c r="A57" s="45" t="s">
        <v>43</v>
      </c>
      <c r="B57" s="6">
        <v>9</v>
      </c>
      <c r="C57" s="12">
        <v>0.8</v>
      </c>
      <c r="D57" s="6">
        <v>0.8</v>
      </c>
      <c r="E57" s="8">
        <f t="shared" si="4"/>
        <v>0</v>
      </c>
      <c r="F57" s="8">
        <f>D57/C57*100</f>
        <v>100</v>
      </c>
      <c r="G57" s="6">
        <v>12.3</v>
      </c>
      <c r="H57" s="51">
        <f t="shared" si="6"/>
        <v>-11.5</v>
      </c>
    </row>
    <row r="58" spans="1:8" ht="14.25">
      <c r="A58" s="45" t="s">
        <v>44</v>
      </c>
      <c r="B58" s="6">
        <v>10.2</v>
      </c>
      <c r="C58" s="12">
        <v>7.7</v>
      </c>
      <c r="D58" s="6">
        <v>7.8</v>
      </c>
      <c r="E58" s="8">
        <f t="shared" si="4"/>
        <v>0.09999999999999964</v>
      </c>
      <c r="F58" s="8">
        <f>D58/C58*100</f>
        <v>101.29870129870129</v>
      </c>
      <c r="G58" s="6">
        <v>8.4</v>
      </c>
      <c r="H58" s="51">
        <f t="shared" si="6"/>
        <v>-0.6000000000000005</v>
      </c>
    </row>
    <row r="59" spans="1:8" ht="25.5">
      <c r="A59" s="50" t="s">
        <v>37</v>
      </c>
      <c r="B59" s="6">
        <v>6489.5</v>
      </c>
      <c r="C59" s="12"/>
      <c r="D59" s="6"/>
      <c r="E59" s="8">
        <f t="shared" si="4"/>
        <v>0</v>
      </c>
      <c r="F59" s="8"/>
      <c r="G59" s="6"/>
      <c r="H59" s="51">
        <f t="shared" si="6"/>
        <v>0</v>
      </c>
    </row>
    <row r="60" spans="1:8" ht="25.5">
      <c r="A60" s="45" t="s">
        <v>45</v>
      </c>
      <c r="B60" s="6">
        <v>299.9</v>
      </c>
      <c r="C60" s="12">
        <v>299.9</v>
      </c>
      <c r="D60" s="6">
        <v>299.9</v>
      </c>
      <c r="E60" s="8">
        <f t="shared" si="4"/>
        <v>0</v>
      </c>
      <c r="F60" s="8">
        <f>D60/C60*100</f>
        <v>100</v>
      </c>
      <c r="G60" s="6">
        <v>4.4</v>
      </c>
      <c r="H60" s="51">
        <f t="shared" si="6"/>
        <v>295.5</v>
      </c>
    </row>
    <row r="61" spans="1:8" ht="51">
      <c r="A61" s="45" t="s">
        <v>81</v>
      </c>
      <c r="B61" s="6">
        <v>1936.1</v>
      </c>
      <c r="C61" s="12">
        <v>1936.1</v>
      </c>
      <c r="D61" s="6">
        <v>1936.1</v>
      </c>
      <c r="E61" s="8">
        <f t="shared" si="4"/>
        <v>0</v>
      </c>
      <c r="F61" s="8">
        <f>D61/C61*100</f>
        <v>100</v>
      </c>
      <c r="G61" s="6"/>
      <c r="H61" s="51">
        <f t="shared" si="6"/>
        <v>1936.1</v>
      </c>
    </row>
    <row r="62" spans="1:8" ht="38.25">
      <c r="A62" s="50" t="s">
        <v>46</v>
      </c>
      <c r="B62" s="6">
        <v>998.6</v>
      </c>
      <c r="C62" s="12">
        <v>70</v>
      </c>
      <c r="D62" s="6">
        <v>70</v>
      </c>
      <c r="E62" s="8">
        <f t="shared" si="4"/>
        <v>0</v>
      </c>
      <c r="F62" s="8">
        <f>D62/C62*100</f>
        <v>100</v>
      </c>
      <c r="G62" s="6"/>
      <c r="H62" s="51">
        <f t="shared" si="6"/>
        <v>70</v>
      </c>
    </row>
    <row r="63" spans="1:8" ht="14.25">
      <c r="A63" s="50"/>
      <c r="B63" s="6"/>
      <c r="C63" s="12"/>
      <c r="D63" s="6"/>
      <c r="E63" s="8"/>
      <c r="F63" s="8"/>
      <c r="G63" s="6"/>
      <c r="H63" s="51"/>
    </row>
    <row r="64" spans="1:8" s="15" customFormat="1" ht="15">
      <c r="A64" s="45" t="s">
        <v>38</v>
      </c>
      <c r="B64" s="6">
        <v>6339.8</v>
      </c>
      <c r="C64" s="12">
        <v>15</v>
      </c>
      <c r="D64" s="6">
        <v>65</v>
      </c>
      <c r="E64" s="8">
        <f t="shared" si="4"/>
        <v>50</v>
      </c>
      <c r="F64" s="8">
        <f>D64/C64*100</f>
        <v>433.3333333333333</v>
      </c>
      <c r="G64" s="6">
        <v>91.3</v>
      </c>
      <c r="H64" s="51">
        <f>D64-G64</f>
        <v>-26.299999999999997</v>
      </c>
    </row>
    <row r="65" spans="1:8" ht="15">
      <c r="A65" s="52" t="s">
        <v>47</v>
      </c>
      <c r="B65" s="10">
        <f>SUM(B54:B64)</f>
        <v>31680.6</v>
      </c>
      <c r="C65" s="13">
        <f>SUM(C54:C64)</f>
        <v>17927</v>
      </c>
      <c r="D65" s="10">
        <f>SUM(D54:D64)</f>
        <v>17977.1</v>
      </c>
      <c r="E65" s="11">
        <f t="shared" si="4"/>
        <v>50.099999999998545</v>
      </c>
      <c r="F65" s="11">
        <f>D65/C65*100</f>
        <v>100.27946672616723</v>
      </c>
      <c r="G65" s="10">
        <f>SUM(G54:G64)</f>
        <v>527.3</v>
      </c>
      <c r="H65" s="49">
        <f>D65-G65</f>
        <v>17449.8</v>
      </c>
    </row>
    <row r="66" spans="1:8" ht="15.75" thickBot="1">
      <c r="A66" s="53" t="s">
        <v>48</v>
      </c>
      <c r="B66" s="54">
        <f>B52+B65</f>
        <v>101792.4</v>
      </c>
      <c r="C66" s="54">
        <f>C52+C65</f>
        <v>52276.399999999994</v>
      </c>
      <c r="D66" s="54">
        <f>D52+D65</f>
        <v>52392.799999999996</v>
      </c>
      <c r="E66" s="55">
        <f t="shared" si="4"/>
        <v>116.40000000000146</v>
      </c>
      <c r="F66" s="55">
        <f>D66/C66*100</f>
        <v>100.22266261640051</v>
      </c>
      <c r="G66" s="54">
        <f>G52+G65</f>
        <v>15654.000000000002</v>
      </c>
      <c r="H66" s="56">
        <f>D66-G66</f>
        <v>36738.799999999996</v>
      </c>
    </row>
    <row r="67" ht="12.75">
      <c r="G67" s="19"/>
    </row>
    <row r="68" ht="12.75">
      <c r="G68" s="19"/>
    </row>
    <row r="69" ht="12.75">
      <c r="G69" s="19"/>
    </row>
    <row r="70" ht="12.75">
      <c r="G70" s="19"/>
    </row>
  </sheetData>
  <sheetProtection/>
  <mergeCells count="2">
    <mergeCell ref="A7:G7"/>
    <mergeCell ref="A8:G8"/>
  </mergeCells>
  <printOptions horizontalCentered="1" verticalCentered="1"/>
  <pageMargins left="0.4724409448818898" right="0.2362204724409449" top="0.2755905511811024" bottom="0.31496062992125984" header="0.5118110236220472" footer="0.31496062992125984"/>
  <pageSetup fitToHeight="1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31"/>
  <sheetViews>
    <sheetView view="pageBreakPreview" zoomScaleSheetLayoutView="100" workbookViewId="0" topLeftCell="A1">
      <selection activeCell="A19" sqref="A19:B19"/>
    </sheetView>
  </sheetViews>
  <sheetFormatPr defaultColWidth="9.00390625" defaultRowHeight="12.75"/>
  <cols>
    <col min="1" max="1" width="9.25390625" style="0" customWidth="1"/>
    <col min="2" max="2" width="23.25390625" style="0" customWidth="1"/>
    <col min="3" max="3" width="9.875" style="0" customWidth="1"/>
    <col min="4" max="4" width="9.375" style="0" customWidth="1"/>
    <col min="5" max="5" width="12.125" style="0" customWidth="1"/>
    <col min="6" max="6" width="11.00390625" style="0" customWidth="1"/>
    <col min="7" max="8" width="11.75390625" style="0" customWidth="1"/>
    <col min="9" max="9" width="10.75390625" style="0" customWidth="1"/>
    <col min="10" max="10" width="9.625" style="0" customWidth="1"/>
  </cols>
  <sheetData>
    <row r="1" spans="1:8" ht="15">
      <c r="A1" s="40" t="s">
        <v>90</v>
      </c>
      <c r="B1" s="20"/>
      <c r="C1" s="20"/>
      <c r="D1" s="20"/>
      <c r="E1" s="20"/>
      <c r="F1" s="20"/>
      <c r="G1" s="38"/>
      <c r="H1" s="38" t="s">
        <v>85</v>
      </c>
    </row>
    <row r="2" spans="1:8" ht="15">
      <c r="A2" s="20"/>
      <c r="B2" s="20"/>
      <c r="C2" s="20"/>
      <c r="D2" s="20"/>
      <c r="E2" s="20"/>
      <c r="F2" s="20"/>
      <c r="G2" s="39"/>
      <c r="H2" s="39" t="s">
        <v>86</v>
      </c>
    </row>
    <row r="3" spans="1:8" ht="15">
      <c r="A3" s="20"/>
      <c r="B3" s="20"/>
      <c r="C3" s="20"/>
      <c r="D3" s="20"/>
      <c r="E3" s="20"/>
      <c r="F3" s="20"/>
      <c r="G3" s="39"/>
      <c r="H3" s="39" t="s">
        <v>87</v>
      </c>
    </row>
    <row r="4" spans="1:8" ht="15">
      <c r="A4" s="20"/>
      <c r="B4" s="20"/>
      <c r="C4" s="20"/>
      <c r="D4" s="20"/>
      <c r="E4" s="20"/>
      <c r="F4" s="20"/>
      <c r="G4" s="39"/>
      <c r="H4" s="39" t="s">
        <v>88</v>
      </c>
    </row>
    <row r="5" spans="1:8" ht="15">
      <c r="A5" s="20"/>
      <c r="B5" s="20"/>
      <c r="C5" s="20"/>
      <c r="D5" s="20"/>
      <c r="E5" s="20"/>
      <c r="F5" s="20"/>
      <c r="G5" s="39"/>
      <c r="H5" s="39" t="s">
        <v>89</v>
      </c>
    </row>
    <row r="6" spans="1:7" ht="6.75" customHeight="1">
      <c r="A6" s="20"/>
      <c r="B6" s="20"/>
      <c r="C6" s="20"/>
      <c r="D6" s="20"/>
      <c r="E6" s="20"/>
      <c r="F6" s="20"/>
      <c r="G6" s="20"/>
    </row>
    <row r="7" spans="1:10" ht="18">
      <c r="A7" s="78" t="s">
        <v>51</v>
      </c>
      <c r="B7" s="78"/>
      <c r="C7" s="78"/>
      <c r="D7" s="78"/>
      <c r="E7" s="78"/>
      <c r="F7" s="78"/>
      <c r="G7" s="78"/>
      <c r="H7" s="78"/>
      <c r="I7" s="78"/>
      <c r="J7" s="78"/>
    </row>
    <row r="8" spans="1:11" ht="18.75" thickBot="1">
      <c r="A8" s="79" t="s">
        <v>82</v>
      </c>
      <c r="B8" s="79"/>
      <c r="C8" s="79"/>
      <c r="D8" s="79"/>
      <c r="E8" s="79"/>
      <c r="F8" s="79"/>
      <c r="G8" s="79"/>
      <c r="H8" s="79"/>
      <c r="I8" s="79"/>
      <c r="J8" s="79"/>
      <c r="K8" s="21"/>
    </row>
    <row r="9" spans="1:11" ht="15.75">
      <c r="A9" s="83" t="s">
        <v>70</v>
      </c>
      <c r="B9" s="84"/>
      <c r="C9" s="84"/>
      <c r="D9" s="84"/>
      <c r="E9" s="84"/>
      <c r="F9" s="84"/>
      <c r="G9" s="84"/>
      <c r="H9" s="84"/>
      <c r="I9" s="84"/>
      <c r="J9" s="85"/>
      <c r="K9" s="21"/>
    </row>
    <row r="10" spans="1:11" ht="82.5" customHeight="1">
      <c r="A10" s="63" t="s">
        <v>52</v>
      </c>
      <c r="B10" s="30" t="s">
        <v>53</v>
      </c>
      <c r="C10" s="3" t="s">
        <v>3</v>
      </c>
      <c r="D10" s="3" t="s">
        <v>71</v>
      </c>
      <c r="E10" s="17" t="s">
        <v>83</v>
      </c>
      <c r="F10" s="2" t="s">
        <v>73</v>
      </c>
      <c r="G10" s="2" t="s">
        <v>74</v>
      </c>
      <c r="H10" s="2" t="s">
        <v>50</v>
      </c>
      <c r="I10" s="2" t="s">
        <v>75</v>
      </c>
      <c r="J10" s="64" t="s">
        <v>76</v>
      </c>
      <c r="K10" s="22"/>
    </row>
    <row r="11" spans="1:11" ht="28.5" customHeight="1">
      <c r="A11" s="88" t="s">
        <v>54</v>
      </c>
      <c r="B11" s="31" t="s">
        <v>55</v>
      </c>
      <c r="C11" s="34">
        <v>6358.8</v>
      </c>
      <c r="D11" s="34">
        <v>3471.7</v>
      </c>
      <c r="E11" s="34">
        <v>2746.6</v>
      </c>
      <c r="F11" s="34">
        <f>E11-D11</f>
        <v>-725.0999999999999</v>
      </c>
      <c r="G11" s="32">
        <f>E11/D11*100</f>
        <v>79.11397874240286</v>
      </c>
      <c r="H11" s="32">
        <f>E11/C11*100</f>
        <v>43.19368434295779</v>
      </c>
      <c r="I11" s="34">
        <v>2046.7</v>
      </c>
      <c r="J11" s="65">
        <f>E11-I11</f>
        <v>699.8999999999999</v>
      </c>
      <c r="K11" s="23"/>
    </row>
    <row r="12" spans="1:11" ht="28.5" customHeight="1">
      <c r="A12" s="88" t="s">
        <v>56</v>
      </c>
      <c r="B12" s="31" t="s">
        <v>57</v>
      </c>
      <c r="C12" s="34">
        <v>33075.6</v>
      </c>
      <c r="D12" s="34">
        <v>17557.3</v>
      </c>
      <c r="E12" s="34">
        <v>13070.3</v>
      </c>
      <c r="F12" s="34">
        <f aca="true" t="shared" si="0" ref="F12:F19">E12-D12</f>
        <v>-4487</v>
      </c>
      <c r="G12" s="32">
        <f aca="true" t="shared" si="1" ref="G12:G19">E12/D12*100</f>
        <v>74.44367869774965</v>
      </c>
      <c r="H12" s="32">
        <f aca="true" t="shared" si="2" ref="H12:H19">E12/C12*100</f>
        <v>39.51644112276119</v>
      </c>
      <c r="I12" s="34">
        <v>2484.1</v>
      </c>
      <c r="J12" s="65">
        <f aca="true" t="shared" si="3" ref="J12:J18">E12-I12</f>
        <v>10586.199999999999</v>
      </c>
      <c r="K12" s="23"/>
    </row>
    <row r="13" spans="1:11" ht="28.5" customHeight="1">
      <c r="A13" s="88" t="s">
        <v>58</v>
      </c>
      <c r="B13" s="31" t="s">
        <v>59</v>
      </c>
      <c r="C13" s="34">
        <v>418.5</v>
      </c>
      <c r="D13" s="34">
        <v>260.2</v>
      </c>
      <c r="E13" s="34">
        <v>250.2</v>
      </c>
      <c r="F13" s="34">
        <f t="shared" si="0"/>
        <v>-10</v>
      </c>
      <c r="G13" s="32">
        <f t="shared" si="1"/>
        <v>96.15680245964643</v>
      </c>
      <c r="H13" s="32">
        <f t="shared" si="2"/>
        <v>59.784946236559136</v>
      </c>
      <c r="I13" s="34">
        <v>188.7</v>
      </c>
      <c r="J13" s="65">
        <f t="shared" si="3"/>
        <v>61.5</v>
      </c>
      <c r="K13" s="23"/>
    </row>
    <row r="14" spans="1:11" ht="28.5" customHeight="1">
      <c r="A14" s="88" t="s">
        <v>60</v>
      </c>
      <c r="B14" s="31" t="s">
        <v>61</v>
      </c>
      <c r="C14" s="34">
        <v>2725.3</v>
      </c>
      <c r="D14" s="34">
        <v>1268</v>
      </c>
      <c r="E14" s="34">
        <v>953</v>
      </c>
      <c r="F14" s="34">
        <f t="shared" si="0"/>
        <v>-315</v>
      </c>
      <c r="G14" s="32">
        <f t="shared" si="1"/>
        <v>75.15772870662461</v>
      </c>
      <c r="H14" s="32">
        <f t="shared" si="2"/>
        <v>34.968627307085455</v>
      </c>
      <c r="I14" s="34">
        <v>2086.5</v>
      </c>
      <c r="J14" s="65">
        <f t="shared" si="3"/>
        <v>-1133.5</v>
      </c>
      <c r="K14" s="23"/>
    </row>
    <row r="15" spans="1:11" ht="28.5" customHeight="1">
      <c r="A15" s="88" t="s">
        <v>62</v>
      </c>
      <c r="B15" s="31" t="s">
        <v>63</v>
      </c>
      <c r="C15" s="34">
        <v>3661.8</v>
      </c>
      <c r="D15" s="34">
        <v>2431.1</v>
      </c>
      <c r="E15" s="34">
        <v>1680.2</v>
      </c>
      <c r="F15" s="34">
        <f t="shared" si="0"/>
        <v>-750.8999999999999</v>
      </c>
      <c r="G15" s="32">
        <f t="shared" si="1"/>
        <v>69.11274731602978</v>
      </c>
      <c r="H15" s="32">
        <f t="shared" si="2"/>
        <v>45.88453765907477</v>
      </c>
      <c r="I15" s="34">
        <v>2627</v>
      </c>
      <c r="J15" s="65">
        <f t="shared" si="3"/>
        <v>-946.8</v>
      </c>
      <c r="K15" s="23"/>
    </row>
    <row r="16" spans="1:11" ht="28.5" customHeight="1">
      <c r="A16" s="88" t="s">
        <v>64</v>
      </c>
      <c r="B16" s="31" t="s">
        <v>65</v>
      </c>
      <c r="C16" s="34">
        <v>315.6</v>
      </c>
      <c r="D16" s="34">
        <v>300.8</v>
      </c>
      <c r="E16" s="34">
        <v>45</v>
      </c>
      <c r="F16" s="34">
        <f t="shared" si="0"/>
        <v>-255.8</v>
      </c>
      <c r="G16" s="32">
        <f t="shared" si="1"/>
        <v>14.960106382978722</v>
      </c>
      <c r="H16" s="32">
        <f t="shared" si="2"/>
        <v>14.258555133079847</v>
      </c>
      <c r="I16" s="34">
        <v>24.8</v>
      </c>
      <c r="J16" s="65">
        <f t="shared" si="3"/>
        <v>20.2</v>
      </c>
      <c r="K16" s="23"/>
    </row>
    <row r="17" spans="1:11" ht="28.5" customHeight="1">
      <c r="A17" s="88" t="s">
        <v>66</v>
      </c>
      <c r="B17" s="31" t="s">
        <v>67</v>
      </c>
      <c r="C17" s="34">
        <v>20</v>
      </c>
      <c r="D17" s="34">
        <v>10</v>
      </c>
      <c r="E17" s="34">
        <v>0</v>
      </c>
      <c r="F17" s="34">
        <f t="shared" si="0"/>
        <v>-10</v>
      </c>
      <c r="G17" s="32">
        <f t="shared" si="1"/>
        <v>0</v>
      </c>
      <c r="H17" s="32">
        <f t="shared" si="2"/>
        <v>0</v>
      </c>
      <c r="I17" s="34"/>
      <c r="J17" s="65">
        <f t="shared" si="3"/>
        <v>0</v>
      </c>
      <c r="K17" s="23"/>
    </row>
    <row r="18" spans="1:11" ht="28.5" customHeight="1">
      <c r="A18" s="88" t="s">
        <v>68</v>
      </c>
      <c r="B18" s="31" t="s">
        <v>69</v>
      </c>
      <c r="C18" s="34">
        <v>16940.7</v>
      </c>
      <c r="D18" s="34">
        <v>12109.1</v>
      </c>
      <c r="E18" s="34">
        <v>11334.3</v>
      </c>
      <c r="F18" s="34">
        <f t="shared" si="0"/>
        <v>-774.8000000000011</v>
      </c>
      <c r="G18" s="32">
        <f t="shared" si="1"/>
        <v>93.60150630517545</v>
      </c>
      <c r="H18" s="32">
        <f t="shared" si="2"/>
        <v>66.90573589048859</v>
      </c>
      <c r="I18" s="34">
        <v>1310.7</v>
      </c>
      <c r="J18" s="65">
        <f t="shared" si="3"/>
        <v>10023.599999999999</v>
      </c>
      <c r="K18" s="23"/>
    </row>
    <row r="19" spans="1:11" ht="28.5" customHeight="1" thickBot="1">
      <c r="A19" s="91" t="s">
        <v>39</v>
      </c>
      <c r="B19" s="92"/>
      <c r="C19" s="36">
        <f>SUM(C11:C18)</f>
        <v>63516.3</v>
      </c>
      <c r="D19" s="36">
        <f>SUM(D11:D18)</f>
        <v>37408.2</v>
      </c>
      <c r="E19" s="36">
        <f>SUM(E11:E18)</f>
        <v>30079.6</v>
      </c>
      <c r="F19" s="69">
        <f t="shared" si="0"/>
        <v>-7328.5999999999985</v>
      </c>
      <c r="G19" s="70">
        <f t="shared" si="1"/>
        <v>80.4091081634508</v>
      </c>
      <c r="H19" s="70">
        <f t="shared" si="2"/>
        <v>47.35729253750612</v>
      </c>
      <c r="I19" s="36">
        <f>SUM(I11:I18)</f>
        <v>10768.5</v>
      </c>
      <c r="J19" s="68">
        <f>SUM(J11:J18)</f>
        <v>19311.1</v>
      </c>
      <c r="K19" s="24"/>
    </row>
    <row r="20" spans="1:10" ht="18" customHeight="1">
      <c r="A20" s="80" t="s">
        <v>40</v>
      </c>
      <c r="B20" s="81"/>
      <c r="C20" s="81"/>
      <c r="D20" s="81"/>
      <c r="E20" s="81"/>
      <c r="F20" s="81"/>
      <c r="G20" s="81"/>
      <c r="H20" s="81"/>
      <c r="I20" s="81"/>
      <c r="J20" s="82"/>
    </row>
    <row r="21" spans="1:11" s="1" customFormat="1" ht="96" customHeight="1">
      <c r="A21" s="25" t="s">
        <v>52</v>
      </c>
      <c r="B21" s="74" t="s">
        <v>53</v>
      </c>
      <c r="C21" s="26" t="s">
        <v>3</v>
      </c>
      <c r="D21" s="26" t="s">
        <v>71</v>
      </c>
      <c r="E21" s="37" t="s">
        <v>83</v>
      </c>
      <c r="F21" s="27" t="s">
        <v>84</v>
      </c>
      <c r="G21" s="27" t="s">
        <v>74</v>
      </c>
      <c r="H21" s="27" t="s">
        <v>50</v>
      </c>
      <c r="I21" s="27" t="s">
        <v>75</v>
      </c>
      <c r="J21" s="28" t="s">
        <v>76</v>
      </c>
      <c r="K21"/>
    </row>
    <row r="22" spans="1:10" ht="28.5" customHeight="1">
      <c r="A22" s="88" t="s">
        <v>54</v>
      </c>
      <c r="B22" s="75" t="s">
        <v>55</v>
      </c>
      <c r="C22" s="34">
        <v>219.7</v>
      </c>
      <c r="D22" s="34">
        <v>219.7</v>
      </c>
      <c r="E22" s="34">
        <v>171.2</v>
      </c>
      <c r="F22" s="34">
        <f aca="true" t="shared" si="4" ref="F22:F31">E22-D22</f>
        <v>-48.5</v>
      </c>
      <c r="G22" s="32">
        <f aca="true" t="shared" si="5" ref="G22:G30">E22/D22*100</f>
        <v>77.92444242148385</v>
      </c>
      <c r="H22" s="32">
        <f aca="true" t="shared" si="6" ref="H22:H30">E22/C22*100</f>
        <v>77.92444242148385</v>
      </c>
      <c r="I22" s="34"/>
      <c r="J22" s="65">
        <f aca="true" t="shared" si="7" ref="J22:J29">E22-I22</f>
        <v>171.2</v>
      </c>
    </row>
    <row r="23" spans="1:10" ht="28.5" customHeight="1">
      <c r="A23" s="88" t="s">
        <v>56</v>
      </c>
      <c r="B23" s="75" t="s">
        <v>57</v>
      </c>
      <c r="C23" s="34">
        <v>18913.6</v>
      </c>
      <c r="D23" s="34">
        <v>17016.1</v>
      </c>
      <c r="E23" s="34">
        <v>15362.8</v>
      </c>
      <c r="F23" s="34">
        <f t="shared" si="4"/>
        <v>-1653.2999999999993</v>
      </c>
      <c r="G23" s="32">
        <f t="shared" si="5"/>
        <v>90.28390759339685</v>
      </c>
      <c r="H23" s="32">
        <f t="shared" si="6"/>
        <v>81.22620759665004</v>
      </c>
      <c r="I23" s="34">
        <v>145.3</v>
      </c>
      <c r="J23" s="65">
        <f t="shared" si="7"/>
        <v>15217.5</v>
      </c>
    </row>
    <row r="24" spans="1:10" ht="28.5" customHeight="1">
      <c r="A24" s="88" t="s">
        <v>58</v>
      </c>
      <c r="B24" s="75" t="s">
        <v>59</v>
      </c>
      <c r="C24" s="34">
        <v>398.5</v>
      </c>
      <c r="D24" s="34">
        <v>250.242</v>
      </c>
      <c r="E24" s="34">
        <v>250.242</v>
      </c>
      <c r="F24" s="34">
        <f t="shared" si="4"/>
        <v>0</v>
      </c>
      <c r="G24" s="32">
        <f t="shared" si="5"/>
        <v>100</v>
      </c>
      <c r="H24" s="32">
        <f t="shared" si="6"/>
        <v>62.795984943538265</v>
      </c>
      <c r="I24" s="34">
        <v>179.7</v>
      </c>
      <c r="J24" s="65">
        <f t="shared" si="7"/>
        <v>70.542</v>
      </c>
    </row>
    <row r="25" spans="1:10" ht="28.5" customHeight="1">
      <c r="A25" s="88" t="s">
        <v>60</v>
      </c>
      <c r="B25" s="75" t="s">
        <v>61</v>
      </c>
      <c r="C25" s="34">
        <v>1537.904</v>
      </c>
      <c r="D25" s="34">
        <v>180.9</v>
      </c>
      <c r="E25" s="34">
        <v>34.2</v>
      </c>
      <c r="F25" s="34">
        <f t="shared" si="4"/>
        <v>-146.7</v>
      </c>
      <c r="G25" s="32">
        <f t="shared" si="5"/>
        <v>18.90547263681592</v>
      </c>
      <c r="H25" s="32">
        <f t="shared" si="6"/>
        <v>2.2238059072607914</v>
      </c>
      <c r="I25" s="34">
        <v>203.7</v>
      </c>
      <c r="J25" s="65">
        <f t="shared" si="7"/>
        <v>-169.5</v>
      </c>
    </row>
    <row r="26" spans="1:10" ht="28.5" customHeight="1">
      <c r="A26" s="88" t="s">
        <v>62</v>
      </c>
      <c r="B26" s="75" t="s">
        <v>63</v>
      </c>
      <c r="C26" s="34">
        <v>4042.4</v>
      </c>
      <c r="D26" s="34">
        <v>323.8</v>
      </c>
      <c r="E26" s="34">
        <v>177.5</v>
      </c>
      <c r="F26" s="34">
        <f t="shared" si="4"/>
        <v>-146.3</v>
      </c>
      <c r="G26" s="32">
        <f t="shared" si="5"/>
        <v>54.81778875849289</v>
      </c>
      <c r="H26" s="32">
        <f t="shared" si="6"/>
        <v>4.390955867801306</v>
      </c>
      <c r="I26" s="34">
        <v>868.7</v>
      </c>
      <c r="J26" s="65">
        <f t="shared" si="7"/>
        <v>-691.2</v>
      </c>
    </row>
    <row r="27" spans="1:10" ht="28.5" customHeight="1">
      <c r="A27" s="88" t="s">
        <v>64</v>
      </c>
      <c r="B27" s="75" t="s">
        <v>65</v>
      </c>
      <c r="C27" s="34">
        <v>14901.1</v>
      </c>
      <c r="D27" s="34">
        <v>3879.5</v>
      </c>
      <c r="E27" s="34">
        <v>120.2</v>
      </c>
      <c r="F27" s="34">
        <f t="shared" si="4"/>
        <v>-3759.3</v>
      </c>
      <c r="G27" s="32">
        <f t="shared" si="5"/>
        <v>3.0983374146152856</v>
      </c>
      <c r="H27" s="32">
        <f t="shared" si="6"/>
        <v>0.8066518579165297</v>
      </c>
      <c r="I27" s="33"/>
      <c r="J27" s="65">
        <f t="shared" si="7"/>
        <v>120.2</v>
      </c>
    </row>
    <row r="28" spans="1:10" ht="28.5" customHeight="1">
      <c r="A28" s="88" t="s">
        <v>66</v>
      </c>
      <c r="B28" s="75" t="s">
        <v>67</v>
      </c>
      <c r="C28" s="34">
        <v>19.2</v>
      </c>
      <c r="D28" s="34">
        <v>9.5</v>
      </c>
      <c r="E28" s="34"/>
      <c r="F28" s="34">
        <f t="shared" si="4"/>
        <v>-9.5</v>
      </c>
      <c r="G28" s="32">
        <f t="shared" si="5"/>
        <v>0</v>
      </c>
      <c r="H28" s="32">
        <f t="shared" si="6"/>
        <v>0</v>
      </c>
      <c r="I28" s="33"/>
      <c r="J28" s="65">
        <f t="shared" si="7"/>
        <v>0</v>
      </c>
    </row>
    <row r="29" spans="1:10" ht="28.5" customHeight="1">
      <c r="A29" s="88" t="s">
        <v>68</v>
      </c>
      <c r="B29" s="75" t="s">
        <v>69</v>
      </c>
      <c r="C29" s="35"/>
      <c r="D29" s="35"/>
      <c r="E29" s="33"/>
      <c r="F29" s="34"/>
      <c r="G29" s="32"/>
      <c r="H29" s="32"/>
      <c r="I29" s="34">
        <v>45000</v>
      </c>
      <c r="J29" s="65">
        <f t="shared" si="7"/>
        <v>-45000</v>
      </c>
    </row>
    <row r="30" spans="1:10" ht="28.5" customHeight="1" thickBot="1">
      <c r="A30" s="89" t="s">
        <v>47</v>
      </c>
      <c r="B30" s="90"/>
      <c r="C30" s="66">
        <f>SUM(C22:C29)</f>
        <v>40032.403999999995</v>
      </c>
      <c r="D30" s="66">
        <f>SUM(D22:D29)</f>
        <v>21879.742</v>
      </c>
      <c r="E30" s="66">
        <f>SUM(E22:E29)</f>
        <v>16116.142000000002</v>
      </c>
      <c r="F30" s="66">
        <f t="shared" si="4"/>
        <v>-5763.599999999997</v>
      </c>
      <c r="G30" s="76">
        <f t="shared" si="5"/>
        <v>73.65782466721959</v>
      </c>
      <c r="H30" s="76">
        <f t="shared" si="6"/>
        <v>40.257742203041325</v>
      </c>
      <c r="I30" s="66">
        <f>SUM(I22:I29)</f>
        <v>46397.4</v>
      </c>
      <c r="J30" s="67">
        <f>SUM(J22:J29)</f>
        <v>-30281.258</v>
      </c>
    </row>
    <row r="31" spans="1:10" ht="27" customHeight="1" thickBot="1">
      <c r="A31" s="86" t="s">
        <v>48</v>
      </c>
      <c r="B31" s="87"/>
      <c r="C31" s="71">
        <f>C19+C30</f>
        <v>103548.704</v>
      </c>
      <c r="D31" s="71">
        <f>D19+D30</f>
        <v>59287.941999999995</v>
      </c>
      <c r="E31" s="71">
        <f>E19+E30</f>
        <v>46195.742</v>
      </c>
      <c r="F31" s="71">
        <f t="shared" si="4"/>
        <v>-13092.199999999997</v>
      </c>
      <c r="G31" s="72">
        <f>E31/D31*100</f>
        <v>77.91760085043937</v>
      </c>
      <c r="H31" s="72">
        <f>E31/C31*100</f>
        <v>44.61257380874608</v>
      </c>
      <c r="I31" s="71">
        <f>I19+I30</f>
        <v>57165.9</v>
      </c>
      <c r="J31" s="73">
        <f>E31-I31</f>
        <v>-10970.158000000003</v>
      </c>
    </row>
  </sheetData>
  <sheetProtection/>
  <mergeCells count="7">
    <mergeCell ref="A7:J7"/>
    <mergeCell ref="A8:J8"/>
    <mergeCell ref="A20:J20"/>
    <mergeCell ref="A9:J9"/>
    <mergeCell ref="A31:B31"/>
    <mergeCell ref="A30:B30"/>
    <mergeCell ref="A19:B19"/>
  </mergeCells>
  <printOptions horizontalCentered="1"/>
  <pageMargins left="0.35433070866141736" right="0.35433070866141736" top="0.5905511811023623" bottom="0.3937007874015748" header="0.5118110236220472" footer="0.11811023622047245"/>
  <pageSetup fitToHeight="0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Виталий</cp:lastModifiedBy>
  <cp:lastPrinted>2018-07-30T10:27:31Z</cp:lastPrinted>
  <dcterms:created xsi:type="dcterms:W3CDTF">2016-04-18T07:28:06Z</dcterms:created>
  <dcterms:modified xsi:type="dcterms:W3CDTF">2018-07-30T10:28:56Z</dcterms:modified>
  <cp:category/>
  <cp:version/>
  <cp:contentType/>
  <cp:contentStatus/>
</cp:coreProperties>
</file>